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
    </mc:Choice>
  </mc:AlternateContent>
  <xr:revisionPtr revIDLastSave="0" documentId="13_ncr:1_{FFB2DDFE-1F9F-41A7-AE7E-312290CEACDE}"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U37" i="10"/>
  <c r="C37" i="10"/>
  <c r="CO36" i="10"/>
  <c r="AM36" i="10"/>
  <c r="C36" i="10"/>
  <c r="C35" i="10"/>
  <c r="CO34" i="10"/>
  <c r="CO35" i="10" s="1"/>
  <c r="BW34" i="10"/>
  <c r="BW35" i="10" s="1"/>
  <c r="BW36" i="10" s="1"/>
  <c r="BW37" i="10" s="1"/>
  <c r="BW38" i="10" s="1"/>
  <c r="BW39" i="10" s="1"/>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 r="BE36" i="10" s="1"/>
  <c r="BE37" i="10" s="1"/>
</calcChain>
</file>

<file path=xl/sharedStrings.xml><?xml version="1.0" encoding="utf-8"?>
<sst xmlns="http://schemas.openxmlformats.org/spreadsheetml/2006/main" count="1081" uniqueCount="566">
  <si>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</si>
  <si>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</si>
  <si>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</si>
  <si>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</si>
  <si>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</si>
  <si>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</si>
  <si>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</si>
  <si>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</si>
  <si>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</si>
  <si>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</si>
  <si>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</si>
  <si>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</si>
  <si>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</si>
  <si>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</si>
  <si>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</si>
  <si>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</si>
  <si>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</si>
  <si>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</si>
  <si>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</si>
  <si>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</si>
  <si>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</si>
  <si>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</si>
  <si>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</si>
  <si>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</si>
  <si>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</si>
  <si>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</si>
  <si>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</si>
  <si>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</si>
  <si>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</si>
  <si>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</si>
  <si>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</si>
  <si>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</si>
  <si>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</si>
  <si>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</si>
  <si>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</si>
  <si>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</si>
  <si>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</si>
  <si>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</si>
  <si>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</si>
  <si>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</si>
  <si>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</si>
  <si>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</si>
  <si>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</si>
  <si>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</si>
  <si>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</si>
  <si>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</si>
  <si>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</si>
  <si>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</si>
  <si>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</si>
  <si>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</si>
  <si>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</si>
  <si>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</si>
  <si>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</si>
  <si>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</si>
  <si>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</si>
  <si>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</si>
  <si>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</si>
  <si>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</si>
  <si>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</si>
  <si>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</si>
  <si>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</si>
  <si>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</si>
  <si>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</si>
  <si>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</si>
  <si>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</si>
  <si>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</si>
  <si>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</si>
  <si>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</si>
  <si>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</si>
  <si>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</si>
  <si>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</si>
  <si>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</si>
  <si>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</si>
  <si>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</si>
  <si>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</si>
  <si>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</si>
  <si>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</si>
  <si>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</si>
  <si>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</si>
  <si>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</si>
  <si>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</si>
  <si>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Ⅳ－１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</si>
  <si>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</si>
  <si>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</si>
  <si>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</si>
  <si>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</si>
  <si>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</si>
  <si>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</si>
  <si>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</si>
  <si>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</si>
  <si>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</si>
  <si>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</si>
  <si>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</si>
  <si>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</si>
  <si>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洋野町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</si>
  <si>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</si>
  <si>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</si>
  <si>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</si>
  <si>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</si>
  <si>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</si>
  <si>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</si>
  <si>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</si>
  <si>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</si>
  <si>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</si>
  <si>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</si>
  <si>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</si>
  <si>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</si>
  <si>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</si>
  <si>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</si>
  <si>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</si>
  <si>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</si>
  <si>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</si>
  <si>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</si>
  <si>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</si>
  <si>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</si>
  <si>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</si>
  <si>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</si>
  <si>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</si>
  <si>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</si>
  <si>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</si>
  <si>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</si>
  <si>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</si>
  <si>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</si>
  <si>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</si>
  <si>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</si>
  <si>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</si>
  <si>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</si>
  <si>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</si>
  <si>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</si>
  <si>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</si>
  <si>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</si>
  <si>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</si>
  <si>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</si>
  <si>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</si>
  <si>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</si>
  <si>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</si>
  <si>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</si>
  <si>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</si>
  <si>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</si>
  <si>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</si>
  <si>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</si>
  <si>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</si>
  <si>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</si>
  <si>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</si>
  <si>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</si>
  <si>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</si>
  <si>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</si>
  <si>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</si>
  <si>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</si>
  <si>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</si>
  <si>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</si>
  <si>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</si>
  <si>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</si>
  <si>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</si>
  <si>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</si>
  <si>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</si>
  <si>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</si>
  <si>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</si>
  <si>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</si>
  <si>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</si>
  <si>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</si>
  <si>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</si>
  <si>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</si>
  <si>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</si>
  <si>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</si>
  <si>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</si>
  <si>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</si>
  <si>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</si>
  <si>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</si>
  <si>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</si>
  <si>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</si>
  <si>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</si>
  <si>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</si>
  <si>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</si>
  <si>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</si>
  <si>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</si>
  <si>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</si>
  <si>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</si>
  <si>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</si>
  <si>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</si>
  <si>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</si>
  <si>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</si>
  <si>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</si>
  <si>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</si>
  <si>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</si>
  <si>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</si>
  <si>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</si>
  <si>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</si>
  <si>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</si>
  <si>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</si>
  <si>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</si>
  <si>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</si>
  <si>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</si>
  <si>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</si>
  <si>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</si>
  <si>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</si>
  <si>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</si>
  <si>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</si>
  <si>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</si>
  <si>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</si>
  <si>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</si>
  <si>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</si>
  <si>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</si>
  <si>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岩手県洋野町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</si>
  <si>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</si>
  <si>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</si>
  <si>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</si>
  <si>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</si>
  <si>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</si>
  <si>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</si>
  <si>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</si>
  <si>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</si>
  <si>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</si>
  <si>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</si>
  <si>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</si>
  <si>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</si>
  <si>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</si>
  <si>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</si>
  <si>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</si>
  <si>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</si>
  <si>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</si>
  <si>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</si>
  <si>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</si>
  <si>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</si>
  <si>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</si>
  <si>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</si>
  <si>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</si>
  <si>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</si>
  <si>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</si>
  <si>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</si>
  <si>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</si>
  <si>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</si>
  <si>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</si>
  <si>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</si>
  <si>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</si>
  <si>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</si>
  <si>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</si>
  <si>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</si>
  <si>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</si>
  <si>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</si>
  <si>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</si>
  <si>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</si>
  <si>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</si>
  <si>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</si>
  <si>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</si>
  <si>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</si>
  <si>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</si>
  <si>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</si>
  <si>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</si>
  <si>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</si>
  <si>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</si>
  <si>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</si>
  <si>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</si>
  <si>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</si>
  <si>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</si>
  <si>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</si>
  <si>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</si>
  <si>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</si>
  <si>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</si>
  <si>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</si>
  <si>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</si>
  <si>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</si>
  <si>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</si>
  <si>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</si>
  <si>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</si>
  <si>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</si>
  <si>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</si>
  <si>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</si>
  <si>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</si>
  <si>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</si>
  <si>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</si>
  <si>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</si>
  <si>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</si>
  <si>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</si>
  <si>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</si>
  <si>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</si>
  <si>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</si>
  <si>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</si>
  <si>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</si>
  <si>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</si>
  <si>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</si>
  <si>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</si>
  <si>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</si>
  <si>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</si>
  <si>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</si>
  <si>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</si>
  <si>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</si>
  <si>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</si>
  <si>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</si>
  <si>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</si>
  <si>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</si>
  <si>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</si>
  <si>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</si>
  <si>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</si>
  <si>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</si>
  <si>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</si>
  <si>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</si>
  <si>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</si>
  <si>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</si>
  <si>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</si>
  <si>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</si>
  <si>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</si>
  <si>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</si>
  <si>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</si>
  <si>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</si>
  <si>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</si>
  <si>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</si>
  <si>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</si>
  <si>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</si>
  <si>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</si>
  <si>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</si>
  <si>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</si>
  <si>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</si>
  <si>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</si>
  <si>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</si>
  <si>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</si>
  <si>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</si>
  <si>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</si>
  <si>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</si>
  <si>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</si>
  <si>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</si>
  <si>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</si>
  <si>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</si>
  <si>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</si>
  <si>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</si>
  <si>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</si>
  <si>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</si>
  <si>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</si>
  <si>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</si>
  <si>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</si>
  <si>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</si>
  <si>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</si>
  <si>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</si>
  <si>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</si>
  <si>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</si>
  <si>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</si>
  <si>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</si>
  <si>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</si>
  <si>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</si>
  <si>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</si>
  <si>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</si>
  <si>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</si>
  <si>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</si>
  <si>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</si>
  <si>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</si>
  <si>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</si>
  <si>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</si>
  <si>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</si>
  <si>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</si>
  <si>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</si>
  <si>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</si>
  <si>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</si>
  <si>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</si>
  <si>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</si>
  <si>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岩手県洋野町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</si>
  <si>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</si>
  <si>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</si>
  <si>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</si>
  <si>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</si>
  <si>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</si>
  <si>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</si>
  <si>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</si>
  <si>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</si>
  <si>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</si>
  <si>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</si>
  <si>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</si>
  <si>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</si>
  <si>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</si>
  <si>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</si>
  <si>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</si>
  <si>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</si>
  <si>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</si>
  <si>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</si>
  <si>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</si>
  <si>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</si>
  <si>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</si>
  <si>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</si>
  <si>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</si>
  <si>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</si>
  <si>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</si>
  <si>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</si>
  <si>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</si>
  <si>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</si>
  <si>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</si>
  <si>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</si>
  <si>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</si>
  <si>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</si>
  <si>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</si>
  <si>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</si>
  <si>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</si>
  <si>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後期高齢者医療特別会計</t>
    <phoneticPr fontId="5"/>
  </si>
  <si>
    <t>国民健康保険種市病院事業会計</t>
    <phoneticPr fontId="5"/>
  </si>
  <si>
    <t>法適用企業</t>
    <phoneticPr fontId="5"/>
  </si>
  <si>
    <t>水道事業会計</t>
    <phoneticPr fontId="5"/>
  </si>
  <si>
    <t>魚市場事業特別会計</t>
    <phoneticPr fontId="5"/>
  </si>
  <si>
    <t>法非適用企業</t>
    <phoneticPr fontId="5"/>
  </si>
  <si>
    <t>公共下水道事業特別会計</t>
    <phoneticPr fontId="5"/>
  </si>
  <si>
    <t>農業集落排水事業特別会計</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</si>
  <si>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</si>
  <si>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</si>
  <si>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</si>
  <si>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</si>
  <si>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</si>
  <si>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</si>
  <si>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</si>
  <si>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</si>
  <si>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</si>
  <si>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</si>
  <si>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</si>
  <si>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</si>
  <si>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</si>
  <si>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</si>
  <si>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</si>
  <si>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</si>
  <si>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</si>
  <si>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</si>
  <si>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</si>
  <si>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</si>
  <si>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</si>
  <si>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</si>
  <si>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</si>
  <si>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</si>
  <si>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</si>
  <si>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</si>
  <si>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</si>
  <si>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</si>
  <si>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</si>
  <si>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</si>
  <si>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</si>
  <si>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</si>
  <si>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</si>
  <si>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</si>
  <si>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</si>
  <si>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</si>
  <si>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</si>
  <si>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</si>
  <si>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</si>
  <si>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</si>
  <si>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</si>
  <si>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</si>
  <si>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</si>
  <si>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</si>
  <si>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</si>
  <si>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</si>
  <si>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</si>
  <si>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</si>
  <si>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</si>
  <si>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</si>
  <si>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</si>
  <si>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</si>
  <si>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</si>
  <si>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</si>
  <si>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</si>
  <si>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</si>
  <si>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</si>
  <si>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</si>
  <si>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</si>
  <si>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</si>
  <si>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</si>
  <si>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</si>
  <si>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</si>
  <si>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</si>
  <si>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</si>
  <si>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</si>
  <si>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</si>
  <si>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</si>
  <si>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</si>
  <si>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</si>
  <si>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</si>
  <si>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</si>
  <si>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</si>
  <si>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</si>
  <si>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</si>
  <si>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</si>
  <si>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</si>
  <si>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</si>
  <si>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</si>
  <si>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</si>
  <si>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</si>
  <si>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</si>
  <si>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</si>
  <si>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</si>
  <si>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</si>
  <si>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</si>
  <si>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</si>
  <si>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</si>
  <si>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</si>
  <si>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</si>
  <si>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</si>
  <si>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</si>
  <si>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</si>
  <si>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</si>
  <si>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</si>
  <si>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</si>
  <si>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</si>
  <si>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</si>
  <si>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</si>
  <si>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</si>
  <si>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</si>
  <si>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</si>
  <si>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</si>
  <si>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</si>
  <si>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</si>
  <si>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</si>
  <si>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</si>
  <si>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</si>
  <si>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</si>
  <si>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</si>
  <si>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</si>
  <si>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</si>
  <si>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</si>
  <si>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</si>
  <si>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</si>
  <si>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</si>
  <si>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</si>
  <si>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</si>
  <si>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</si>
  <si>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</si>
  <si>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</si>
  <si>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</si>
  <si>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</si>
  <si>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</si>
  <si>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</si>
  <si>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</si>
  <si>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</si>
  <si>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</si>
  <si>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</si>
  <si>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</si>
  <si>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</si>
  <si>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</si>
  <si>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</si>
  <si>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</si>
  <si>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</si>
  <si>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</si>
  <si>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7.84</t>
  </si>
  <si>
    <t>▲ 2.85</t>
  </si>
  <si>
    <t>▲ 3.22</t>
  </si>
  <si>
    <t>国民健康保険種市病院事業会計</t>
  </si>
  <si>
    <t>水道事業会計</t>
  </si>
  <si>
    <t>国民健康保険特別会計</t>
  </si>
  <si>
    <t>一般会計</t>
  </si>
  <si>
    <t>公共下水道事業特別会計</t>
  </si>
  <si>
    <t>国民健康保険診療施設特別会計</t>
  </si>
  <si>
    <t>農業集落排水事業特別会計</t>
  </si>
  <si>
    <t>生活排水処理事業特別会計</t>
  </si>
  <si>
    <t>その他会計（赤字）</t>
  </si>
  <si>
    <t>その他会計（黒字）</t>
  </si>
  <si>
    <t>R01</t>
    <phoneticPr fontId="5"/>
  </si>
  <si>
    <t>R02</t>
    <phoneticPr fontId="5"/>
  </si>
  <si>
    <t>R03</t>
    <phoneticPr fontId="5"/>
  </si>
  <si>
    <t>R04</t>
    <phoneticPr fontId="5"/>
  </si>
  <si>
    <t>R05</t>
    <phoneticPr fontId="5"/>
  </si>
  <si>
    <t>久慈広域連合（一般会計）</t>
  </si>
  <si>
    <t>久慈広域連合（特別会計）</t>
  </si>
  <si>
    <t>岩手県市町村総合事務組合（一般会計）</t>
  </si>
  <si>
    <t>岩手県市町村総合事務組合（特別会計）</t>
  </si>
  <si>
    <t>岩手県後期高齢者医療広域連合（一般会計）</t>
  </si>
  <si>
    <t>岩手県後期高齢者医療広域連合（特別会計）</t>
  </si>
  <si>
    <t>一般社団法人　大野畜産公社</t>
  </si>
  <si>
    <t>一般社団法人　大野ふるさと公社</t>
  </si>
  <si>
    <t>-</t>
    <phoneticPr fontId="2"/>
  </si>
  <si>
    <t>合併振興基金</t>
    <rPh sb="0" eb="6">
      <t>ガッペイシンコウキキン</t>
    </rPh>
    <phoneticPr fontId="5"/>
  </si>
  <si>
    <t>福祉基金</t>
    <rPh sb="0" eb="4">
      <t>フクシキキン</t>
    </rPh>
    <phoneticPr fontId="2"/>
  </si>
  <si>
    <t>ふるさと創生基金</t>
    <rPh sb="4" eb="8">
      <t>ソウセイキキン</t>
    </rPh>
    <phoneticPr fontId="2"/>
  </si>
  <si>
    <t>公共施設等整備基金</t>
    <rPh sb="0" eb="5">
      <t>コウキョウシセツトウ</t>
    </rPh>
    <rPh sb="5" eb="9">
      <t>セイビキキン</t>
    </rPh>
    <phoneticPr fontId="2"/>
  </si>
  <si>
    <t>農山漁村地域活性化基金</t>
    <rPh sb="0" eb="4">
      <t>ノウサンギョソン</t>
    </rPh>
    <rPh sb="4" eb="11">
      <t>チイキカッセイカキキン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</si>
</sst>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113347</c:v>
                </c:pt>
                <c:pt idx="1">
                  <c:v>125418</c:v>
                </c:pt>
                <c:pt idx="2">
                  <c:v>74568</c:v>
                </c:pt>
                <c:pt idx="3">
                  <c:v>73693</c:v>
                </c:pt>
                <c:pt idx="4">
                  <c:v>79401</c:v>
                </c:pt>
              </c:numCache>
            </c:numRef>
          </c:val>
          <c:smooth val="0"/>
          <c:extLst>
            <c:ext xmlns:c16="http://schemas.microsoft.com/office/drawing/2014/chart" uri="{C3380CC4-5D6E-409C-BE32-E72D297353CC}">
              <c16:uniqueId val="{00000000-FD5C-4E46-B761-BF77EAA423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85913</c:v>
                </c:pt>
                <c:pt idx="1">
                  <c:v>69326</c:v>
                </c:pt>
                <c:pt idx="2">
                  <c:v>80439</c:v>
                </c:pt>
                <c:pt idx="3">
                  <c:v>58237</c:v>
                </c:pt>
                <c:pt idx="4">
                  <c:v>60465</c:v>
                </c:pt>
              </c:numCache>
            </c:numRef>
          </c:val>
          <c:smooth val="0"/>
          <c:extLst>
            <c:ext xmlns:c16="http://schemas.microsoft.com/office/drawing/2014/chart" uri="{C3380CC4-5D6E-409C-BE32-E72D297353CC}">
              <c16:uniqueId val="{00000001-FD5C-4E46-B761-BF77EAA4233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1.31</c:v>
                </c:pt>
                <c:pt idx="1">
                  <c:v>7.37</c:v>
                </c:pt>
                <c:pt idx="2">
                  <c:v>7.97</c:v>
                </c:pt>
                <c:pt idx="3">
                  <c:v>1.01</c:v>
                </c:pt>
                <c:pt idx="4">
                  <c:v>0.46</c:v>
                </c:pt>
              </c:numCache>
            </c:numRef>
          </c:val>
          <c:extLst>
            <c:ext xmlns:c16="http://schemas.microsoft.com/office/drawing/2014/chart" uri="{C3380CC4-5D6E-409C-BE32-E72D297353CC}">
              <c16:uniqueId val="{00000000-F257-4579-8770-3565B6F08F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32.44</c:v>
                </c:pt>
                <c:pt idx="1">
                  <c:v>32.57</c:v>
                </c:pt>
                <c:pt idx="2">
                  <c:v>35.369999999999997</c:v>
                </c:pt>
                <c:pt idx="3">
                  <c:v>40.98</c:v>
                </c:pt>
                <c:pt idx="4">
                  <c:v>38.43</c:v>
                </c:pt>
              </c:numCache>
            </c:numRef>
          </c:val>
          <c:extLst>
            <c:ext xmlns:c16="http://schemas.microsoft.com/office/drawing/2014/chart" uri="{C3380CC4-5D6E-409C-BE32-E72D297353CC}">
              <c16:uniqueId val="{00000001-F257-4579-8770-3565B6F08F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-7.84</c:v>
                </c:pt>
                <c:pt idx="1">
                  <c:v>6.95</c:v>
                </c:pt>
                <c:pt idx="2">
                  <c:v>4.6399999999999997</c:v>
                </c:pt>
                <c:pt idx="3">
                  <c:v>-2.85</c:v>
                </c:pt>
                <c:pt idx="4">
                  <c:v>-3.22</c:v>
                </c:pt>
              </c:numCache>
            </c:numRef>
          </c:val>
          <c:smooth val="0"/>
          <c:extLst>
            <c:ext xmlns:c16="http://schemas.microsoft.com/office/drawing/2014/chart" uri="{C3380CC4-5D6E-409C-BE32-E72D297353CC}">
              <c16:uniqueId val="{00000002-F257-4579-8770-3565B6F08F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7635-40FD-B52C-FF4E24A40B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35-40FD-B52C-FF4E24A40B8A}"/>
            </c:ext>
          </c:extLst>
        </c:ser>
        <c:ser>
          <c:idx val="2"/>
          <c:order val="2"/>
          <c:tx>
            <c:strRef>
              <c:f>データシート!$A$29</c:f>
              <c:strCache>
                <c:ptCount val="1"/>
                <c:pt idx="0">
                  <c:v>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0.01</c:v>
                </c:pt>
                <c:pt idx="4">
                  <c:v>#N/A</c:v>
                </c:pt>
                <c:pt idx="5">
                  <c:v>0.02</c:v>
                </c:pt>
                <c:pt idx="6">
                  <c:v>#N/A</c:v>
                </c:pt>
                <c:pt idx="7">
                  <c:v>0.03</c:v>
                </c:pt>
                <c:pt idx="8">
                  <c:v>#N/A</c:v>
                </c:pt>
                <c:pt idx="9">
                  <c:v>0.03</c:v>
                </c:pt>
              </c:numCache>
            </c:numRef>
          </c:val>
          <c:extLst>
            <c:ext xmlns:c16="http://schemas.microsoft.com/office/drawing/2014/chart" uri="{C3380CC4-5D6E-409C-BE32-E72D297353CC}">
              <c16:uniqueId val="{00000002-7635-40FD-B52C-FF4E24A40B8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0.03</c:v>
                </c:pt>
                <c:pt idx="8">
                  <c:v>#N/A</c:v>
                </c:pt>
                <c:pt idx="9">
                  <c:v>0.04</c:v>
                </c:pt>
              </c:numCache>
            </c:numRef>
          </c:val>
          <c:extLst>
            <c:ext xmlns:c16="http://schemas.microsoft.com/office/drawing/2014/chart" uri="{C3380CC4-5D6E-409C-BE32-E72D297353CC}">
              <c16:uniqueId val="{00000003-7635-40FD-B52C-FF4E24A40B8A}"/>
            </c:ext>
          </c:extLst>
        </c:ser>
        <c:ser>
          <c:idx val="4"/>
          <c:order val="4"/>
          <c:tx>
            <c:strRef>
              <c:f>データシート!$A$31</c:f>
              <c:strCache>
                <c:ptCount val="1"/>
                <c:pt idx="0">
                  <c:v>国民健康保険診療施設特別会計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0.08</c:v>
                </c:pt>
                <c:pt idx="4">
                  <c:v>#N/A</c:v>
                </c:pt>
                <c:pt idx="5">
                  <c:v>0.09</c:v>
                </c:pt>
                <c:pt idx="6">
                  <c:v>#N/A</c:v>
                </c:pt>
                <c:pt idx="7">
                  <c:v>7.0000000000000007E-2</c:v>
                </c:pt>
                <c:pt idx="8">
                  <c:v>#N/A</c:v>
                </c:pt>
                <c:pt idx="9">
                  <c:v>0.08</c:v>
                </c:pt>
              </c:numCache>
            </c:numRef>
          </c:val>
          <c:extLst>
            <c:ext xmlns:c16="http://schemas.microsoft.com/office/drawing/2014/chart" uri="{C3380CC4-5D6E-409C-BE32-E72D297353CC}">
              <c16:uniqueId val="{00000004-7635-40FD-B52C-FF4E24A40B8A}"/>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0.08</c:v>
                </c:pt>
                <c:pt idx="4">
                  <c:v>#N/A</c:v>
                </c:pt>
                <c:pt idx="5">
                  <c:v>0.05</c:v>
                </c:pt>
                <c:pt idx="6">
                  <c:v>#N/A</c:v>
                </c:pt>
                <c:pt idx="7">
                  <c:v>0.06</c:v>
                </c:pt>
                <c:pt idx="8">
                  <c:v>#N/A</c:v>
                </c:pt>
                <c:pt idx="9">
                  <c:v>0.14000000000000001</c:v>
                </c:pt>
              </c:numCache>
            </c:numRef>
          </c:val>
          <c:extLst>
            <c:ext xmlns:c16="http://schemas.microsoft.com/office/drawing/2014/chart" uri="{C3380CC4-5D6E-409C-BE32-E72D297353CC}">
              <c16:uniqueId val="{00000005-7635-40FD-B52C-FF4E24A40B8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1.31</c:v>
                </c:pt>
                <c:pt idx="2">
                  <c:v>#N/A</c:v>
                </c:pt>
                <c:pt idx="3">
                  <c:v>7.37</c:v>
                </c:pt>
                <c:pt idx="4">
                  <c:v>#N/A</c:v>
                </c:pt>
                <c:pt idx="5">
                  <c:v>7.96</c:v>
                </c:pt>
                <c:pt idx="6">
                  <c:v>#N/A</c:v>
                </c:pt>
                <c:pt idx="7">
                  <c:v>1</c:v>
                </c:pt>
                <c:pt idx="8">
                  <c:v>#N/A</c:v>
                </c:pt>
                <c:pt idx="9">
                  <c:v>0.46</c:v>
                </c:pt>
              </c:numCache>
            </c:numRef>
          </c:val>
          <c:extLst>
            <c:ext xmlns:c16="http://schemas.microsoft.com/office/drawing/2014/chart" uri="{C3380CC4-5D6E-409C-BE32-E72D297353CC}">
              <c16:uniqueId val="{00000006-7635-40FD-B52C-FF4E24A40B8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0.72</c:v>
                </c:pt>
                <c:pt idx="2">
                  <c:v>#N/A</c:v>
                </c:pt>
                <c:pt idx="3">
                  <c:v>0.25</c:v>
                </c:pt>
                <c:pt idx="4">
                  <c:v>#N/A</c:v>
                </c:pt>
                <c:pt idx="5">
                  <c:v>0.28000000000000003</c:v>
                </c:pt>
                <c:pt idx="6">
                  <c:v>#N/A</c:v>
                </c:pt>
                <c:pt idx="7">
                  <c:v>0.68</c:v>
                </c:pt>
                <c:pt idx="8">
                  <c:v>#N/A</c:v>
                </c:pt>
                <c:pt idx="9">
                  <c:v>1.34</c:v>
                </c:pt>
              </c:numCache>
            </c:numRef>
          </c:val>
          <c:extLst>
            <c:ext xmlns:c16="http://schemas.microsoft.com/office/drawing/2014/chart" uri="{C3380CC4-5D6E-409C-BE32-E72D297353CC}">
              <c16:uniqueId val="{00000007-7635-40FD-B52C-FF4E24A40B8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11.96</c:v>
                </c:pt>
                <c:pt idx="2">
                  <c:v>#N/A</c:v>
                </c:pt>
                <c:pt idx="3">
                  <c:v>12.35</c:v>
                </c:pt>
                <c:pt idx="4">
                  <c:v>#N/A</c:v>
                </c:pt>
                <c:pt idx="5">
                  <c:v>11.55</c:v>
                </c:pt>
                <c:pt idx="6">
                  <c:v>#N/A</c:v>
                </c:pt>
                <c:pt idx="7">
                  <c:v>11.37</c:v>
                </c:pt>
                <c:pt idx="8">
                  <c:v>#N/A</c:v>
                </c:pt>
                <c:pt idx="9">
                  <c:v>11.81</c:v>
                </c:pt>
              </c:numCache>
            </c:numRef>
          </c:val>
          <c:extLst>
            <c:ext xmlns:c16="http://schemas.microsoft.com/office/drawing/2014/chart" uri="{C3380CC4-5D6E-409C-BE32-E72D297353CC}">
              <c16:uniqueId val="{00000008-7635-40FD-B52C-FF4E24A40B8A}"/>
            </c:ext>
          </c:extLst>
        </c:ser>
        <c:ser>
          <c:idx val="9"/>
          <c:order val="9"/>
          <c:tx>
            <c:strRef>
              <c:f>データシート!$A$36</c:f>
              <c:strCache>
                <c:ptCount val="1"/>
                <c:pt idx="0">
                  <c:v>国民健康保険種市病院事業会計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13.07</c:v>
                </c:pt>
                <c:pt idx="2">
                  <c:v>#N/A</c:v>
                </c:pt>
                <c:pt idx="3">
                  <c:v>12.07</c:v>
                </c:pt>
                <c:pt idx="4">
                  <c:v>#N/A</c:v>
                </c:pt>
                <c:pt idx="5">
                  <c:v>12.62</c:v>
                </c:pt>
                <c:pt idx="6">
                  <c:v>#N/A</c:v>
                </c:pt>
                <c:pt idx="7">
                  <c:v>14.61</c:v>
                </c:pt>
                <c:pt idx="8">
                  <c:v>#N/A</c:v>
                </c:pt>
                <c:pt idx="9">
                  <c:v>13.64</c:v>
                </c:pt>
              </c:numCache>
            </c:numRef>
          </c:val>
          <c:extLst>
            <c:ext xmlns:c16="http://schemas.microsoft.com/office/drawing/2014/chart" uri="{C3380CC4-5D6E-409C-BE32-E72D297353CC}">
              <c16:uniqueId val="{00000009-7635-40FD-B52C-FF4E24A40B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1378</c:v>
                </c:pt>
                <c:pt idx="5">
                  <c:v>1398</c:v>
                </c:pt>
                <c:pt idx="8">
                  <c:v>1408</c:v>
                </c:pt>
                <c:pt idx="11">
                  <c:v>1372</c:v>
                </c:pt>
                <c:pt idx="14">
                  <c:v>1289</c:v>
                </c:pt>
              </c:numCache>
            </c:numRef>
          </c:val>
          <c:extLst>
            <c:ext xmlns:c16="http://schemas.microsoft.com/office/drawing/2014/chart" uri="{C3380CC4-5D6E-409C-BE32-E72D297353CC}">
              <c16:uniqueId val="{00000000-AEAF-4426-B3D9-77EDBF7086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AF-4426-B3D9-77EDBF7086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AEAF-4426-B3D9-77EDBF7086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AEAF-4426-B3D9-77EDBF7086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451</c:v>
                </c:pt>
                <c:pt idx="3">
                  <c:v>440</c:v>
                </c:pt>
                <c:pt idx="6">
                  <c:v>424</c:v>
                </c:pt>
                <c:pt idx="9">
                  <c:v>425</c:v>
                </c:pt>
                <c:pt idx="12">
                  <c:v>411</c:v>
                </c:pt>
              </c:numCache>
            </c:numRef>
          </c:val>
          <c:extLst>
            <c:ext xmlns:c16="http://schemas.microsoft.com/office/drawing/2014/chart" uri="{C3380CC4-5D6E-409C-BE32-E72D297353CC}">
              <c16:uniqueId val="{00000004-AEAF-4426-B3D9-77EDBF7086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AF-4426-B3D9-77EDBF7086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AF-4426-B3D9-77EDBF7086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1648</c:v>
                </c:pt>
                <c:pt idx="3">
                  <c:v>1562</c:v>
                </c:pt>
                <c:pt idx="6">
                  <c:v>1611</c:v>
                </c:pt>
                <c:pt idx="9">
                  <c:v>1647</c:v>
                </c:pt>
                <c:pt idx="12">
                  <c:v>1511</c:v>
                </c:pt>
              </c:numCache>
            </c:numRef>
          </c:val>
          <c:extLst>
            <c:ext xmlns:c16="http://schemas.microsoft.com/office/drawing/2014/chart" uri="{C3380CC4-5D6E-409C-BE32-E72D297353CC}">
              <c16:uniqueId val="{00000007-AEAF-4426-B3D9-77EDBF7086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724</c:v>
                </c:pt>
                <c:pt idx="2">
                  <c:v>#N/A</c:v>
                </c:pt>
                <c:pt idx="3">
                  <c:v>#N/A</c:v>
                </c:pt>
                <c:pt idx="4">
                  <c:v>606</c:v>
                </c:pt>
                <c:pt idx="5">
                  <c:v>#N/A</c:v>
                </c:pt>
                <c:pt idx="6">
                  <c:v>#N/A</c:v>
                </c:pt>
                <c:pt idx="7">
                  <c:v>629</c:v>
                </c:pt>
                <c:pt idx="8">
                  <c:v>#N/A</c:v>
                </c:pt>
                <c:pt idx="9">
                  <c:v>#N/A</c:v>
                </c:pt>
                <c:pt idx="10">
                  <c:v>702</c:v>
                </c:pt>
                <c:pt idx="11">
                  <c:v>#N/A</c:v>
                </c:pt>
                <c:pt idx="12">
                  <c:v>#N/A</c:v>
                </c:pt>
                <c:pt idx="13">
                  <c:v>635</c:v>
                </c:pt>
                <c:pt idx="14">
                  <c:v>#N/A</c:v>
                </c:pt>
              </c:numCache>
            </c:numRef>
          </c:val>
          <c:smooth val="0"/>
          <c:extLst>
            <c:ext xmlns:c16="http://schemas.microsoft.com/office/drawing/2014/chart" uri="{C3380CC4-5D6E-409C-BE32-E72D297353CC}">
              <c16:uniqueId val="{00000008-AEAF-4426-B3D9-77EDBF7086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11828</c:v>
                </c:pt>
                <c:pt idx="5">
                  <c:v>11602</c:v>
                </c:pt>
                <c:pt idx="8">
                  <c:v>11037</c:v>
                </c:pt>
                <c:pt idx="11">
                  <c:v>10215</c:v>
                </c:pt>
                <c:pt idx="14">
                  <c:v>9406</c:v>
                </c:pt>
              </c:numCache>
            </c:numRef>
          </c:val>
          <c:extLst>
            <c:ext xmlns:c16="http://schemas.microsoft.com/office/drawing/2014/chart" uri="{C3380CC4-5D6E-409C-BE32-E72D297353CC}">
              <c16:uniqueId val="{00000000-CB0D-4465-99DF-D05BFBD18B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715</c:v>
                </c:pt>
                <c:pt idx="5">
                  <c:v>661</c:v>
                </c:pt>
                <c:pt idx="8">
                  <c:v>595</c:v>
                </c:pt>
                <c:pt idx="11">
                  <c:v>534</c:v>
                </c:pt>
                <c:pt idx="14">
                  <c:v>478</c:v>
                </c:pt>
              </c:numCache>
            </c:numRef>
          </c:val>
          <c:extLst>
            <c:ext xmlns:c16="http://schemas.microsoft.com/office/drawing/2014/chart" uri="{C3380CC4-5D6E-409C-BE32-E72D297353CC}">
              <c16:uniqueId val="{00000001-CB0D-4465-99DF-D05BFBD18B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4681</c:v>
                </c:pt>
                <c:pt idx="5">
                  <c:v>4731</c:v>
                </c:pt>
                <c:pt idx="8">
                  <c:v>4889</c:v>
                </c:pt>
                <c:pt idx="11">
                  <c:v>5201</c:v>
                </c:pt>
                <c:pt idx="14">
                  <c:v>4905</c:v>
                </c:pt>
              </c:numCache>
            </c:numRef>
          </c:val>
          <c:extLst>
            <c:ext xmlns:c16="http://schemas.microsoft.com/office/drawing/2014/chart" uri="{C3380CC4-5D6E-409C-BE32-E72D297353CC}">
              <c16:uniqueId val="{00000002-CB0D-4465-99DF-D05BFBD18B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0D-4465-99DF-D05BFBD18B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0D-4465-99DF-D05BFBD18B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0D-4465-99DF-D05BFBD18B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588</c:v>
                </c:pt>
                <c:pt idx="3">
                  <c:v>631</c:v>
                </c:pt>
                <c:pt idx="6">
                  <c:v>555</c:v>
                </c:pt>
                <c:pt idx="9">
                  <c:v>510</c:v>
                </c:pt>
                <c:pt idx="12">
                  <c:v>562</c:v>
                </c:pt>
              </c:numCache>
            </c:numRef>
          </c:val>
          <c:extLst>
            <c:ext xmlns:c16="http://schemas.microsoft.com/office/drawing/2014/chart" uri="{C3380CC4-5D6E-409C-BE32-E72D297353CC}">
              <c16:uniqueId val="{00000006-CB0D-4465-99DF-D05BFBD18B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c:v>
                </c:pt>
                <c:pt idx="3">
                  <c:v>12</c:v>
                </c:pt>
                <c:pt idx="6">
                  <c:v>10</c:v>
                </c:pt>
                <c:pt idx="9">
                  <c:v>9</c:v>
                </c:pt>
                <c:pt idx="12">
                  <c:v>9</c:v>
                </c:pt>
              </c:numCache>
            </c:numRef>
          </c:val>
          <c:extLst>
            <c:ext xmlns:c16="http://schemas.microsoft.com/office/drawing/2014/chart" uri="{C3380CC4-5D6E-409C-BE32-E72D297353CC}">
              <c16:uniqueId val="{00000007-CB0D-4465-99DF-D05BFBD18B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4911</c:v>
                </c:pt>
                <c:pt idx="3">
                  <c:v>4613</c:v>
                </c:pt>
                <c:pt idx="6">
                  <c:v>4215</c:v>
                </c:pt>
                <c:pt idx="9">
                  <c:v>3878</c:v>
                </c:pt>
                <c:pt idx="12">
                  <c:v>3523</c:v>
                </c:pt>
              </c:numCache>
            </c:numRef>
          </c:val>
          <c:extLst>
            <c:ext xmlns:c16="http://schemas.microsoft.com/office/drawing/2014/chart" uri="{C3380CC4-5D6E-409C-BE32-E72D297353CC}">
              <c16:uniqueId val="{00000008-CB0D-4465-99DF-D05BFBD18B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B0D-4465-99DF-D05BFBD18B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13215</c:v>
                </c:pt>
                <c:pt idx="3">
                  <c:v>12797</c:v>
                </c:pt>
                <c:pt idx="6">
                  <c:v>12248</c:v>
                </c:pt>
                <c:pt idx="9">
                  <c:v>11081</c:v>
                </c:pt>
                <c:pt idx="12">
                  <c:v>10110</c:v>
                </c:pt>
              </c:numCache>
            </c:numRef>
          </c:val>
          <c:extLst>
            <c:ext xmlns:c16="http://schemas.microsoft.com/office/drawing/2014/chart" uri="{C3380CC4-5D6E-409C-BE32-E72D297353CC}">
              <c16:uniqueId val="{0000000A-CB0D-4465-99DF-D05BFBD18B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1501</c:v>
                </c:pt>
                <c:pt idx="2">
                  <c:v>#N/A</c:v>
                </c:pt>
                <c:pt idx="3">
                  <c:v>#N/A</c:v>
                </c:pt>
                <c:pt idx="4">
                  <c:v>1058</c:v>
                </c:pt>
                <c:pt idx="5">
                  <c:v>#N/A</c:v>
                </c:pt>
                <c:pt idx="6">
                  <c:v>#N/A</c:v>
                </c:pt>
                <c:pt idx="7">
                  <c:v>506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B0D-4465-99DF-D05BFBD18B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2514</c:v>
                </c:pt>
                <c:pt idx="1">
                  <c:v>2815</c:v>
                </c:pt>
                <c:pt idx="2">
                  <c:v>2632</c:v>
                </c:pt>
              </c:numCache>
            </c:numRef>
          </c:val>
          <c:extLst>
            <c:ext xmlns:c16="http://schemas.microsoft.com/office/drawing/2014/chart" uri="{C3380CC4-5D6E-409C-BE32-E72D297353CC}">
              <c16:uniqueId val="{00000000-A36C-4AD6-9656-09C925D141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593</c:v>
                </c:pt>
                <c:pt idx="1">
                  <c:v>588</c:v>
                </c:pt>
                <c:pt idx="2">
                  <c:v>609</c:v>
                </c:pt>
              </c:numCache>
            </c:numRef>
          </c:val>
          <c:extLst>
            <c:ext xmlns:c16="http://schemas.microsoft.com/office/drawing/2014/chart" uri="{C3380CC4-5D6E-409C-BE32-E72D297353CC}">
              <c16:uniqueId val="{00000001-A36C-4AD6-9656-09C925D141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2560</c:v>
                </c:pt>
                <c:pt idx="1">
                  <c:v>2607</c:v>
                </c:pt>
                <c:pt idx="2">
                  <c:v>2462</c:v>
                </c:pt>
              </c:numCache>
            </c:numRef>
          </c:val>
          <c:extLst>
            <c:ext xmlns:c16="http://schemas.microsoft.com/office/drawing/2014/chart" uri="{C3380CC4-5D6E-409C-BE32-E72D297353CC}">
              <c16:uniqueId val="{00000002-A36C-4AD6-9656-09C925D141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15,051
14,975
302.92
11,090,332
11,051,149
31,682
6,849,493
10,110,305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人口の減少（前年同期△</a:t>
          </a:r>
          <a:r>
            <a:rPr kumimoji="1" lang="en-US" altLang="ja-JP" sz="1300">
              <a:latin typeface="ＭＳ Ｐゴシック" panose="020B0600070205080204" pitchFamily="50" charset="-128"/>
              <a:ea typeface="ＭＳ Ｐゴシック" panose="020B0600070205080204" pitchFamily="50" charset="-128"/>
            </a:rPr>
            <a:t>296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％）と併せ、農林水産業以外の中心産業が少ないことから財政基盤が弱く、類似団体平均の</a:t>
          </a:r>
          <a:r>
            <a:rPr kumimoji="1" lang="en-US" altLang="ja-JP" sz="1300">
              <a:latin typeface="ＭＳ Ｐゴシック" panose="020B0600070205080204" pitchFamily="50" charset="-128"/>
              <a:ea typeface="ＭＳ Ｐゴシック" panose="020B0600070205080204" pitchFamily="50" charset="-128"/>
            </a:rPr>
            <a:t>0.48</a:t>
          </a:r>
          <a:r>
            <a:rPr kumimoji="1" lang="ja-JP" altLang="en-US" sz="1300">
              <a:latin typeface="ＭＳ Ｐゴシック" panose="020B0600070205080204" pitchFamily="50" charset="-128"/>
              <a:ea typeface="ＭＳ Ｐゴシック" panose="020B0600070205080204" pitchFamily="50" charset="-128"/>
            </a:rPr>
            <a:t>ポイントより</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ポイントと大幅に下回っている。</a:t>
          </a:r>
        </a:p>
        <a:p>
          <a:r>
            <a:rPr kumimoji="1" lang="ja-JP" altLang="en-US" sz="1300">
              <a:latin typeface="ＭＳ Ｐゴシック" panose="020B0600070205080204" pitchFamily="50" charset="-128"/>
              <a:ea typeface="ＭＳ Ｐゴシック" panose="020B0600070205080204" pitchFamily="50" charset="-128"/>
            </a:rPr>
            <a:t>　町村合併から間もなく</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年を迎えることから、機構改革等による組織の見直しや公共施設等総合管理計画に基づいて施設の適正配置など、行政の効率化を図りながら、自主財源の確保に努め財政の健全化を図る。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12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28122</xdr:rowOff>
    </xdr:from>
    <xdr:to>
      <xdr:col>23</xdr:col>
      <xdr:colOff>133350</xdr:colOff>
      <xdr:row>45</xdr:row>
      <xdr:rowOff>28122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743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129012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5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28122</xdr:rowOff>
    </xdr:from>
    <xdr:to>
      <xdr:col>19</xdr:col>
      <xdr:colOff>133350</xdr:colOff>
      <xdr:row>45</xdr:row>
      <xdr:rowOff>28122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28122</xdr:rowOff>
    </xdr:from>
    <xdr:to>
      <xdr:col>15</xdr:col>
      <xdr:colOff>82550</xdr:colOff>
      <xdr:row>45</xdr:row>
      <xdr:rowOff>28122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28122</xdr:rowOff>
    </xdr:from>
    <xdr:to>
      <xdr:col>11</xdr:col>
      <xdr:colOff>31750</xdr:colOff>
      <xdr:row>45</xdr:row>
      <xdr:rowOff>28122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74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148772</xdr:rowOff>
    </xdr:from>
    <xdr:to>
      <xdr:col>23</xdr:col>
      <xdr:colOff>184150</xdr:colOff>
      <xdr:row>45</xdr:row>
      <xdr:rowOff>78922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44649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148772</xdr:rowOff>
    </xdr:from>
    <xdr:to>
      <xdr:col>19</xdr:col>
      <xdr:colOff>184150</xdr:colOff>
      <xdr:row>45</xdr:row>
      <xdr:rowOff>78922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63699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7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148772</xdr:rowOff>
    </xdr:from>
    <xdr:to>
      <xdr:col>15</xdr:col>
      <xdr:colOff>133350</xdr:colOff>
      <xdr:row>45</xdr:row>
      <xdr:rowOff>78922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63699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148772</xdr:rowOff>
    </xdr:from>
    <xdr:to>
      <xdr:col>11</xdr:col>
      <xdr:colOff>82550</xdr:colOff>
      <xdr:row>45</xdr:row>
      <xdr:rowOff>78922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63699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148772</xdr:rowOff>
    </xdr:from>
    <xdr:to>
      <xdr:col>7</xdr:col>
      <xdr:colOff>31750</xdr:colOff>
      <xdr:row>45</xdr:row>
      <xdr:rowOff>78922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63699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91.3</a:t>
          </a:r>
          <a:r>
            <a:rPr kumimoji="1" lang="ja-JP" altLang="en-US" sz="1200">
              <a:latin typeface="ＭＳ Ｐゴシック" panose="020B0600070205080204" pitchFamily="50" charset="-128"/>
              <a:ea typeface="ＭＳ Ｐゴシック" panose="020B0600070205080204" pitchFamily="50" charset="-128"/>
            </a:rPr>
            <a:t>％であり、類似団体平均を上回っているが、類似団体平均も</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ポイント拡大したことにより、差は</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ポイントと前年同様であった。公債費（類似団体比較</a:t>
          </a:r>
          <a:r>
            <a:rPr kumimoji="1" lang="en-US" altLang="ja-JP" sz="1200">
              <a:latin typeface="ＭＳ Ｐゴシック" panose="020B0600070205080204" pitchFamily="50" charset="-128"/>
              <a:ea typeface="ＭＳ Ｐゴシック" panose="020B0600070205080204" pitchFamily="50" charset="-128"/>
            </a:rPr>
            <a:t>6.4</a:t>
          </a:r>
          <a:r>
            <a:rPr kumimoji="1" lang="ja-JP" altLang="en-US" sz="1200">
              <a:latin typeface="ＭＳ Ｐゴシック" panose="020B0600070205080204" pitchFamily="50" charset="-128"/>
              <a:ea typeface="ＭＳ Ｐゴシック" panose="020B0600070205080204" pitchFamily="50" charset="-128"/>
            </a:rPr>
            <a:t>ポイント増）や物件費（類似団体比較</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ポイント増）、補助費等（類似団体比較</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ポイント増）が全国平均を上回っている状況である。</a:t>
          </a:r>
        </a:p>
        <a:p>
          <a:r>
            <a:rPr kumimoji="1" lang="ja-JP" altLang="en-US" sz="1200">
              <a:latin typeface="ＭＳ Ｐゴシック" panose="020B0600070205080204" pitchFamily="50" charset="-128"/>
              <a:ea typeface="ＭＳ Ｐゴシック" panose="020B0600070205080204" pitchFamily="50" charset="-128"/>
            </a:rPr>
            <a:t>　今後は公債費残高が減少する見込みであるものの、給与改定に伴う人件費の増や物価高騰の影響等により施設管理費等の経常的支出が増加する見込みである。人口減少により交付税額の減が見込まれることもあり、人件費抑制や補助金見直し等により経常経費の縮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88138</xdr:rowOff>
    </xdr:from>
    <xdr:to>
      <xdr:col>23</xdr:col>
      <xdr:colOff>133350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75138"/>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24638</xdr:rowOff>
    </xdr:from>
    <xdr:to>
      <xdr:col>24</xdr:col>
      <xdr:colOff>12700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3065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11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88138</xdr:rowOff>
    </xdr:from>
    <xdr:to>
      <xdr:col>24</xdr:col>
      <xdr:colOff>12700</xdr:colOff>
      <xdr:row>60</xdr:row>
      <xdr:rowOff>88138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77978</xdr:rowOff>
    </xdr:from>
    <xdr:to>
      <xdr:col>23</xdr:col>
      <xdr:colOff>133350</xdr:colOff>
      <xdr:row>64</xdr:row>
      <xdr:rowOff>126238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5077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64</xdr:row>
      <xdr:rowOff>77978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50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32258</xdr:rowOff>
    </xdr:from>
    <xdr:to>
      <xdr:col>15</xdr:col>
      <xdr:colOff>82550</xdr:colOff>
      <xdr:row>64</xdr:row>
      <xdr:rowOff>77978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3360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64</xdr:row>
      <xdr:rowOff>135890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33608"/>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22352</xdr:rowOff>
    </xdr:from>
    <xdr:to>
      <xdr:col>11</xdr:col>
      <xdr:colOff>82550</xdr:colOff>
      <xdr:row>64</xdr:row>
      <xdr:rowOff>123952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108729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75438</xdr:rowOff>
    </xdr:from>
    <xdr:to>
      <xdr:col>23</xdr:col>
      <xdr:colOff>184150</xdr:colOff>
      <xdr:row>65</xdr:row>
      <xdr:rowOff>5588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47515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2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27178</xdr:rowOff>
    </xdr:from>
    <xdr:to>
      <xdr:col>19</xdr:col>
      <xdr:colOff>184150</xdr:colOff>
      <xdr:row>64</xdr:row>
      <xdr:rowOff>128778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113555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8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27178</xdr:rowOff>
    </xdr:from>
    <xdr:to>
      <xdr:col>15</xdr:col>
      <xdr:colOff>133350</xdr:colOff>
      <xdr:row>64</xdr:row>
      <xdr:rowOff>128778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113555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93235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[250,480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１人当たり決算額は前年度と比べ</a:t>
          </a:r>
          <a:r>
            <a:rPr kumimoji="1" lang="en-US" altLang="ja-JP" sz="1200">
              <a:latin typeface="ＭＳ Ｐゴシック" panose="020B0600070205080204" pitchFamily="50" charset="-128"/>
              <a:ea typeface="ＭＳ Ｐゴシック" panose="020B0600070205080204" pitchFamily="50" charset="-128"/>
            </a:rPr>
            <a:t>21,041</a:t>
          </a:r>
          <a:r>
            <a:rPr kumimoji="1" lang="ja-JP" altLang="en-US" sz="1200">
              <a:latin typeface="ＭＳ Ｐゴシック" panose="020B0600070205080204" pitchFamily="50" charset="-128"/>
              <a:ea typeface="ＭＳ Ｐゴシック" panose="020B0600070205080204" pitchFamily="50" charset="-128"/>
            </a:rPr>
            <a:t>円増加、前年度同様に類似団体平均を大幅に上回った。分母側の人口減少は避けられないことから分子側の伸びを抑制する必要がある。</a:t>
          </a:r>
        </a:p>
        <a:p>
          <a:r>
            <a:rPr kumimoji="1" lang="ja-JP" altLang="en-US" sz="1200">
              <a:latin typeface="ＭＳ Ｐゴシック" panose="020B0600070205080204" pitchFamily="50" charset="-128"/>
              <a:ea typeface="ＭＳ Ｐゴシック" panose="020B0600070205080204" pitchFamily="50" charset="-128"/>
            </a:rPr>
            <a:t>　人件費は前年度比較で△</a:t>
          </a:r>
          <a:r>
            <a:rPr kumimoji="1" lang="en-US" altLang="ja-JP" sz="1200">
              <a:latin typeface="ＭＳ Ｐゴシック" panose="020B0600070205080204" pitchFamily="50" charset="-128"/>
              <a:ea typeface="ＭＳ Ｐゴシック" panose="020B0600070205080204" pitchFamily="50" charset="-128"/>
            </a:rPr>
            <a:t>21,542</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％）の減となったものの、物件費は公共施設の解体撤去等により</a:t>
          </a:r>
          <a:r>
            <a:rPr kumimoji="1" lang="en-US" altLang="ja-JP" sz="1200">
              <a:latin typeface="ＭＳ Ｐゴシック" panose="020B0600070205080204" pitchFamily="50" charset="-128"/>
              <a:ea typeface="ＭＳ Ｐゴシック" panose="020B0600070205080204" pitchFamily="50" charset="-128"/>
            </a:rPr>
            <a:t>129,848</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8.6</a:t>
          </a:r>
          <a:r>
            <a:rPr kumimoji="1" lang="ja-JP" altLang="en-US" sz="1200">
              <a:latin typeface="ＭＳ Ｐゴシック" panose="020B0600070205080204" pitchFamily="50" charset="-128"/>
              <a:ea typeface="ＭＳ Ｐゴシック" panose="020B0600070205080204" pitchFamily="50" charset="-128"/>
            </a:rPr>
            <a:t>％）増となった。</a:t>
          </a:r>
        </a:p>
        <a:p>
          <a:r>
            <a:rPr kumimoji="1" lang="ja-JP" altLang="en-US" sz="1200">
              <a:latin typeface="ＭＳ Ｐゴシック" panose="020B0600070205080204" pitchFamily="50" charset="-128"/>
              <a:ea typeface="ＭＳ Ｐゴシック" panose="020B0600070205080204" pitchFamily="50" charset="-128"/>
            </a:rPr>
            <a:t>　今後は公共施設等総合管理計画に基づき、老朽化した未利用公共施設の解体を予定していることから、物件費の決算額は高い位置で推移するものと思われるが、定員管理適正化による人件費抑制に努めるなど、経費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75017</xdr:rowOff>
    </xdr:from>
    <xdr:to>
      <xdr:col>23</xdr:col>
      <xdr:colOff>133350</xdr:colOff>
      <xdr:row>89</xdr:row>
      <xdr:rowOff>87224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1017"/>
          <a:ext cx="0" cy="1555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59301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1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87224</xdr:rowOff>
    </xdr:from>
    <xdr:to>
      <xdr:col>24</xdr:col>
      <xdr:colOff>12700</xdr:colOff>
      <xdr:row>89</xdr:row>
      <xdr:rowOff>87224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161394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75017</xdr:rowOff>
    </xdr:from>
    <xdr:to>
      <xdr:col>24</xdr:col>
      <xdr:colOff>12700</xdr:colOff>
      <xdr:row>80</xdr:row>
      <xdr:rowOff>75017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74595</xdr:rowOff>
    </xdr:from>
    <xdr:to>
      <xdr:col>23</xdr:col>
      <xdr:colOff>133350</xdr:colOff>
      <xdr:row>86</xdr:row>
      <xdr:rowOff>106232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47845"/>
          <a:ext cx="838200" cy="20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148631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0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132104</xdr:rowOff>
    </xdr:from>
    <xdr:to>
      <xdr:col>23</xdr:col>
      <xdr:colOff>184150</xdr:colOff>
      <xdr:row>84</xdr:row>
      <xdr:rowOff>62254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135530</xdr:rowOff>
    </xdr:from>
    <xdr:to>
      <xdr:col>19</xdr:col>
      <xdr:colOff>133350</xdr:colOff>
      <xdr:row>85</xdr:row>
      <xdr:rowOff>74595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37330"/>
          <a:ext cx="889000" cy="1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91391</xdr:rowOff>
    </xdr:from>
    <xdr:to>
      <xdr:col>19</xdr:col>
      <xdr:colOff>184150</xdr:colOff>
      <xdr:row>84</xdr:row>
      <xdr:rowOff>21541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31718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0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38615</xdr:rowOff>
    </xdr:from>
    <xdr:to>
      <xdr:col>15</xdr:col>
      <xdr:colOff>82550</xdr:colOff>
      <xdr:row>84</xdr:row>
      <xdr:rowOff>135530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40415"/>
          <a:ext cx="889000" cy="9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27108</xdr:rowOff>
    </xdr:from>
    <xdr:to>
      <xdr:col>15</xdr:col>
      <xdr:colOff>133350</xdr:colOff>
      <xdr:row>83</xdr:row>
      <xdr:rowOff>128708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5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138885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2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141573</xdr:rowOff>
    </xdr:from>
    <xdr:to>
      <xdr:col>11</xdr:col>
      <xdr:colOff>31750</xdr:colOff>
      <xdr:row>84</xdr:row>
      <xdr:rowOff>38615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71923"/>
          <a:ext cx="889000" cy="6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81555</xdr:rowOff>
    </xdr:from>
    <xdr:to>
      <xdr:col>11</xdr:col>
      <xdr:colOff>82550</xdr:colOff>
      <xdr:row>85</xdr:row>
      <xdr:rowOff>11705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48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167932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56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103958</xdr:rowOff>
    </xdr:from>
    <xdr:to>
      <xdr:col>7</xdr:col>
      <xdr:colOff>31750</xdr:colOff>
      <xdr:row>84</xdr:row>
      <xdr:rowOff>34108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3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18885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42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55432</xdr:rowOff>
    </xdr:from>
    <xdr:to>
      <xdr:col>23</xdr:col>
      <xdr:colOff>184150</xdr:colOff>
      <xdr:row>86</xdr:row>
      <xdr:rowOff>157032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80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27509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77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23795</xdr:rowOff>
    </xdr:from>
    <xdr:to>
      <xdr:col>19</xdr:col>
      <xdr:colOff>184150</xdr:colOff>
      <xdr:row>85</xdr:row>
      <xdr:rowOff>125395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9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110172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83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84730</xdr:rowOff>
    </xdr:from>
    <xdr:to>
      <xdr:col>15</xdr:col>
      <xdr:colOff>133350</xdr:colOff>
      <xdr:row>85</xdr:row>
      <xdr:rowOff>14880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171107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7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159265</xdr:rowOff>
    </xdr:from>
    <xdr:to>
      <xdr:col>11</xdr:col>
      <xdr:colOff>82550</xdr:colOff>
      <xdr:row>84</xdr:row>
      <xdr:rowOff>89415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99592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5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90773</xdr:rowOff>
    </xdr:from>
    <xdr:to>
      <xdr:col>7</xdr:col>
      <xdr:colOff>31750</xdr:colOff>
      <xdr:row>84</xdr:row>
      <xdr:rowOff>20923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2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31100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9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ポイント増となり、類似団体平均との差は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ポイントに縮小した。</a:t>
          </a:r>
        </a:p>
        <a:p>
          <a:r>
            <a:rPr kumimoji="1" lang="ja-JP" altLang="en-US" sz="1300">
              <a:latin typeface="ＭＳ Ｐゴシック" panose="020B0600070205080204" pitchFamily="50" charset="-128"/>
              <a:ea typeface="ＭＳ Ｐゴシック" panose="020B0600070205080204" pitchFamily="50" charset="-128"/>
            </a:rPr>
            <a:t>　高齢・高給者の退職により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ポイント減となったが、国の引き上げ率を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ポイント上回った。国と比べ、若年層（給与改定の影響を大きく受けやすい）の比率が高かったものと考えられる。</a:t>
          </a:r>
        </a:p>
        <a:p>
          <a:r>
            <a:rPr kumimoji="1" lang="ja-JP" altLang="en-US" sz="1300">
              <a:latin typeface="ＭＳ Ｐゴシック" panose="020B0600070205080204" pitchFamily="50" charset="-128"/>
              <a:ea typeface="ＭＳ Ｐゴシック" panose="020B0600070205080204" pitchFamily="50" charset="-128"/>
            </a:rPr>
            <a:t>　総人件費の削減に努める一方でラスパイレス指数の改善にも取り組む必要があり、両方のバランスを取りながら適正な定員管理を進める。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61686</xdr:rowOff>
    </xdr:from>
    <xdr:to>
      <xdr:col>81</xdr:col>
      <xdr:colOff>44450</xdr:colOff>
      <xdr:row>80</xdr:row>
      <xdr:rowOff>96157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37776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140806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1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79</xdr:row>
      <xdr:rowOff>164193</xdr:rowOff>
    </xdr:from>
    <xdr:to>
      <xdr:col>77</xdr:col>
      <xdr:colOff>44450</xdr:colOff>
      <xdr:row>80</xdr:row>
      <xdr:rowOff>61686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37087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79</xdr:row>
      <xdr:rowOff>164193</xdr:rowOff>
    </xdr:from>
    <xdr:to>
      <xdr:col>72</xdr:col>
      <xdr:colOff>203200</xdr:colOff>
      <xdr:row>80</xdr:row>
      <xdr:rowOff>61686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37087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27214</xdr:rowOff>
    </xdr:from>
    <xdr:to>
      <xdr:col>68</xdr:col>
      <xdr:colOff>152400</xdr:colOff>
      <xdr:row>80</xdr:row>
      <xdr:rowOff>61686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7432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134456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99984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45357</xdr:rowOff>
    </xdr:from>
    <xdr:to>
      <xdr:col>81</xdr:col>
      <xdr:colOff>95250</xdr:colOff>
      <xdr:row>80</xdr:row>
      <xdr:rowOff>146957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376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138084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6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10886</xdr:rowOff>
    </xdr:from>
    <xdr:to>
      <xdr:col>77</xdr:col>
      <xdr:colOff>95250</xdr:colOff>
      <xdr:row>80</xdr:row>
      <xdr:rowOff>112486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122663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49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79</xdr:row>
      <xdr:rowOff>113393</xdr:rowOff>
    </xdr:from>
    <xdr:to>
      <xdr:col>73</xdr:col>
      <xdr:colOff>44450</xdr:colOff>
      <xdr:row>80</xdr:row>
      <xdr:rowOff>43543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6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53720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10886</xdr:rowOff>
    </xdr:from>
    <xdr:to>
      <xdr:col>68</xdr:col>
      <xdr:colOff>203200</xdr:colOff>
      <xdr:row>80</xdr:row>
      <xdr:rowOff>112486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122663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147864</xdr:rowOff>
    </xdr:from>
    <xdr:to>
      <xdr:col>64</xdr:col>
      <xdr:colOff>152400</xdr:colOff>
      <xdr:row>80</xdr:row>
      <xdr:rowOff>78014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88191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46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ポイント減少し、類似団体平均との差は</a:t>
          </a:r>
          <a:r>
            <a:rPr kumimoji="1" lang="en-US" altLang="ja-JP" sz="1300">
              <a:latin typeface="ＭＳ Ｐゴシック" panose="020B0600070205080204" pitchFamily="50" charset="-128"/>
              <a:ea typeface="ＭＳ Ｐゴシック" panose="020B0600070205080204" pitchFamily="50" charset="-128"/>
            </a:rPr>
            <a:t>2.83</a:t>
          </a:r>
          <a:r>
            <a:rPr kumimoji="1" lang="ja-JP" altLang="en-US" sz="1300">
              <a:latin typeface="ＭＳ Ｐゴシック" panose="020B0600070205080204" pitchFamily="50" charset="-128"/>
              <a:ea typeface="ＭＳ Ｐゴシック" panose="020B0600070205080204" pitchFamily="50" charset="-128"/>
            </a:rPr>
            <a:t>ポイントに縮小した。</a:t>
          </a:r>
        </a:p>
        <a:p>
          <a:r>
            <a:rPr kumimoji="1" lang="ja-JP" altLang="en-US" sz="1300">
              <a:latin typeface="ＭＳ Ｐゴシック" panose="020B0600070205080204" pitchFamily="50" charset="-128"/>
              <a:ea typeface="ＭＳ Ｐゴシック" panose="020B0600070205080204" pitchFamily="50" charset="-128"/>
            </a:rPr>
            <a:t>　一般職員等における職員数は対前年度５人減となったことが影響したものである。</a:t>
          </a:r>
        </a:p>
        <a:p>
          <a:r>
            <a:rPr kumimoji="1" lang="ja-JP" altLang="en-US" sz="1300">
              <a:latin typeface="ＭＳ Ｐゴシック" panose="020B0600070205080204" pitchFamily="50" charset="-128"/>
              <a:ea typeface="ＭＳ Ｐゴシック" panose="020B0600070205080204" pitchFamily="50" charset="-128"/>
            </a:rPr>
            <a:t>　今後は再任用職員や定年延長を加味しつつ、定員管理計画に基づき適材適所・適正配置を基本とした定員管理を推進していく。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66</xdr:row>
      <xdr:rowOff>123916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88335"/>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95993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123916</xdr:rowOff>
    </xdr:from>
    <xdr:to>
      <xdr:col>81</xdr:col>
      <xdr:colOff>133350</xdr:colOff>
      <xdr:row>66</xdr:row>
      <xdr:rowOff>123916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125549</xdr:rowOff>
    </xdr:from>
    <xdr:to>
      <xdr:col>81</xdr:col>
      <xdr:colOff>44450</xdr:colOff>
      <xdr:row>64</xdr:row>
      <xdr:rowOff>127272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1098349"/>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117855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04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127272</xdr:rowOff>
    </xdr:from>
    <xdr:to>
      <xdr:col>77</xdr:col>
      <xdr:colOff>44450</xdr:colOff>
      <xdr:row>64</xdr:row>
      <xdr:rowOff>130719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10007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99604</xdr:rowOff>
    </xdr:from>
    <xdr:to>
      <xdr:col>77</xdr:col>
      <xdr:colOff>95250</xdr:colOff>
      <xdr:row>62</xdr:row>
      <xdr:rowOff>29754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39931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87630</xdr:rowOff>
    </xdr:from>
    <xdr:to>
      <xdr:col>72</xdr:col>
      <xdr:colOff>203200</xdr:colOff>
      <xdr:row>64</xdr:row>
      <xdr:rowOff>130719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060430"/>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61685</xdr:rowOff>
    </xdr:from>
    <xdr:to>
      <xdr:col>73</xdr:col>
      <xdr:colOff>44450</xdr:colOff>
      <xdr:row>61</xdr:row>
      <xdr:rowOff>163285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2012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44541</xdr:rowOff>
    </xdr:from>
    <xdr:to>
      <xdr:col>68</xdr:col>
      <xdr:colOff>152400</xdr:colOff>
      <xdr:row>64</xdr:row>
      <xdr:rowOff>87630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017341"/>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159113</xdr:rowOff>
    </xdr:from>
    <xdr:to>
      <xdr:col>68</xdr:col>
      <xdr:colOff>203200</xdr:colOff>
      <xdr:row>63</xdr:row>
      <xdr:rowOff>89263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8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99440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5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153942</xdr:rowOff>
    </xdr:from>
    <xdr:to>
      <xdr:col>64</xdr:col>
      <xdr:colOff>152400</xdr:colOff>
      <xdr:row>63</xdr:row>
      <xdr:rowOff>84092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8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94269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5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74749</xdr:rowOff>
    </xdr:from>
    <xdr:to>
      <xdr:col>81</xdr:col>
      <xdr:colOff>95250</xdr:colOff>
      <xdr:row>65</xdr:row>
      <xdr:rowOff>4899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46826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01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76472</xdr:rowOff>
    </xdr:from>
    <xdr:to>
      <xdr:col>77</xdr:col>
      <xdr:colOff>95250</xdr:colOff>
      <xdr:row>65</xdr:row>
      <xdr:rowOff>6622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4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162849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13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79919</xdr:rowOff>
    </xdr:from>
    <xdr:to>
      <xdr:col>73</xdr:col>
      <xdr:colOff>44450</xdr:colOff>
      <xdr:row>65</xdr:row>
      <xdr:rowOff>10069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0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166296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13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36830</xdr:rowOff>
    </xdr:from>
    <xdr:to>
      <xdr:col>68</xdr:col>
      <xdr:colOff>203200</xdr:colOff>
      <xdr:row>64</xdr:row>
      <xdr:rowOff>138430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123207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165191</xdr:rowOff>
    </xdr:from>
    <xdr:to>
      <xdr:col>64</xdr:col>
      <xdr:colOff>152400</xdr:colOff>
      <xdr:row>64</xdr:row>
      <xdr:rowOff>95341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80118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5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ポイント増加し、類似団体平均との差は</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に拡大した。単年度では比率が増加したが、公債費は今後減少する見通しであり、予算の選択と集中を徹底し町債発行の平準化に努め、プライマリーバランスの黒字を確保し引き続き比率改善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43001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127423</xdr:rowOff>
    </xdr:from>
    <xdr:to>
      <xdr:col>81</xdr:col>
      <xdr:colOff>44450</xdr:colOff>
      <xdr:row>43</xdr:row>
      <xdr:rowOff>135467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49977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127423</xdr:rowOff>
    </xdr:from>
    <xdr:to>
      <xdr:col>77</xdr:col>
      <xdr:colOff>44450</xdr:colOff>
      <xdr:row>43</xdr:row>
      <xdr:rowOff>143510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4997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143510</xdr:rowOff>
    </xdr:from>
    <xdr:to>
      <xdr:col>72</xdr:col>
      <xdr:colOff>203200</xdr:colOff>
      <xdr:row>44</xdr:row>
      <xdr:rowOff>20320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5158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52494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5641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142681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84667</xdr:rowOff>
    </xdr:from>
    <xdr:to>
      <xdr:col>81</xdr:col>
      <xdr:colOff>95250</xdr:colOff>
      <xdr:row>44</xdr:row>
      <xdr:rowOff>14817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56744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76623</xdr:rowOff>
    </xdr:from>
    <xdr:to>
      <xdr:col>77</xdr:col>
      <xdr:colOff>95250</xdr:colOff>
      <xdr:row>44</xdr:row>
      <xdr:rowOff>6773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163000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535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92710</xdr:rowOff>
    </xdr:from>
    <xdr:to>
      <xdr:col>73</xdr:col>
      <xdr:colOff>44450</xdr:colOff>
      <xdr:row>44</xdr:row>
      <xdr:rowOff>22860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7637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1694</xdr:rowOff>
    </xdr:from>
    <xdr:to>
      <xdr:col>64</xdr:col>
      <xdr:colOff>152400</xdr:colOff>
      <xdr:row>44</xdr:row>
      <xdr:rowOff>103294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88071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地方債現在高及び公営企業債等繰入見込額の減により、将来負担比率無しとなった。</a:t>
          </a:r>
        </a:p>
        <a:p>
          <a:r>
            <a:rPr kumimoji="1" lang="ja-JP" altLang="en-US" sz="1300">
              <a:latin typeface="ＭＳ Ｐゴシック" panose="020B0600070205080204" pitchFamily="50" charset="-128"/>
              <a:ea typeface="ＭＳ Ｐゴシック" panose="020B0600070205080204" pitchFamily="50" charset="-128"/>
            </a:rPr>
            <a:t>　今後も起債発行の平準化等により地方債現在高をコントロールするとともに、可能な限り有利な起債を活用し算入公債費の確保に努める。基金の計画的な管理運用等により充当可能財源を確保し持続可能な財政運営を目指す。</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58632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30709</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58632</xdr:rowOff>
    </xdr:from>
    <xdr:to>
      <xdr:col>81</xdr:col>
      <xdr:colOff>133350</xdr:colOff>
      <xdr:row>22</xdr:row>
      <xdr:rowOff>58632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0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145309</xdr:rowOff>
    </xdr:from>
    <xdr:to>
      <xdr:col>72</xdr:col>
      <xdr:colOff>203200</xdr:colOff>
      <xdr:row>16</xdr:row>
      <xdr:rowOff>7514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545609"/>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7514</xdr:rowOff>
    </xdr:from>
    <xdr:to>
      <xdr:col>68</xdr:col>
      <xdr:colOff>152400</xdr:colOff>
      <xdr:row>17</xdr:row>
      <xdr:rowOff>8996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750714"/>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124672</xdr:rowOff>
    </xdr:from>
    <xdr:to>
      <xdr:col>68</xdr:col>
      <xdr:colOff>203200</xdr:colOff>
      <xdr:row>15</xdr:row>
      <xdr:rowOff>54822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64999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150283</xdr:rowOff>
    </xdr:from>
    <xdr:to>
      <xdr:col>64</xdr:col>
      <xdr:colOff>152400</xdr:colOff>
      <xdr:row>16</xdr:row>
      <xdr:rowOff>80433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90610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94509</xdr:rowOff>
    </xdr:from>
    <xdr:to>
      <xdr:col>73</xdr:col>
      <xdr:colOff>44450</xdr:colOff>
      <xdr:row>15</xdr:row>
      <xdr:rowOff>24659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49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9436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58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128164</xdr:rowOff>
    </xdr:from>
    <xdr:to>
      <xdr:col>68</xdr:col>
      <xdr:colOff>203200</xdr:colOff>
      <xdr:row>16</xdr:row>
      <xdr:rowOff>58314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69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43091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78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129646</xdr:rowOff>
    </xdr:from>
    <xdr:to>
      <xdr:col>64</xdr:col>
      <xdr:colOff>152400</xdr:colOff>
      <xdr:row>17</xdr:row>
      <xdr:rowOff>59796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87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44573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95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15,051
14,975
302.92
11,090,332
11,051,149
31,682
6,849,493
10,110,305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ポイント減少したが、類似団体平均との差は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ポイントに拡大した。職員数が５人減となったものの、会計年度任用職員等は増の傾向にあることから、計画的な定員管理の推進が必要である。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36</xdr:row>
      <xdr:rowOff>131572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809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36</xdr:row>
      <xdr:rowOff>131572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51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35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62484</xdr:rowOff>
    </xdr:from>
    <xdr:to>
      <xdr:col>15</xdr:col>
      <xdr:colOff>149225</xdr:colOff>
      <xdr:row>36</xdr:row>
      <xdr:rowOff>164084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148861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76708</xdr:rowOff>
    </xdr:from>
    <xdr:to>
      <xdr:col>11</xdr:col>
      <xdr:colOff>9525</xdr:colOff>
      <xdr:row>37</xdr:row>
      <xdr:rowOff>37846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4890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57912</xdr:rowOff>
    </xdr:from>
    <xdr:to>
      <xdr:col>24</xdr:col>
      <xdr:colOff>76200</xdr:colOff>
      <xdr:row>36</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74439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21099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ポイント拡大したが、全国的な物価高騰の影響によるものであり、類似団体平均に比べ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本町においても、主に燃料高騰による光熱水費の増により、物件費の経常経費全体で</a:t>
          </a:r>
          <a:r>
            <a:rPr kumimoji="1" lang="en-US" altLang="ja-JP" sz="1300">
              <a:latin typeface="ＭＳ Ｐゴシック" panose="020B0600070205080204" pitchFamily="50" charset="-128"/>
              <a:ea typeface="ＭＳ Ｐゴシック" panose="020B0600070205080204" pitchFamily="50" charset="-128"/>
            </a:rPr>
            <a:t>70,675</a:t>
          </a:r>
          <a:r>
            <a:rPr kumimoji="1" lang="ja-JP" altLang="en-US" sz="1300">
              <a:latin typeface="ＭＳ Ｐゴシック" panose="020B0600070205080204" pitchFamily="50" charset="-128"/>
              <a:ea typeface="ＭＳ Ｐゴシック" panose="020B0600070205080204" pitchFamily="50" charset="-128"/>
            </a:rPr>
            <a:t>千円の増となった。</a:t>
          </a:r>
        </a:p>
        <a:p>
          <a:r>
            <a:rPr kumimoji="1" lang="ja-JP" altLang="en-US" sz="1300">
              <a:latin typeface="ＭＳ Ｐゴシック" panose="020B0600070205080204" pitchFamily="50" charset="-128"/>
              <a:ea typeface="ＭＳ Ｐゴシック" panose="020B0600070205080204" pitchFamily="50" charset="-128"/>
            </a:rPr>
            <a:t>　今後、施設の老朽化に伴う物件費の増加が見込まれることから、公共施設等総合管理計画に基づき施設の統廃合などによる物件費の徹底した見直しを行い改善に努める。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03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15</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13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38100</xdr:rowOff>
    </xdr:from>
    <xdr:to>
      <xdr:col>78</xdr:col>
      <xdr:colOff>120650</xdr:colOff>
      <xdr:row>15</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1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1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123825</xdr:rowOff>
    </xdr:from>
    <xdr:to>
      <xdr:col>69</xdr:col>
      <xdr:colOff>142875</xdr:colOff>
      <xdr:row>15</xdr:row>
      <xdr:rowOff>53975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2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38752</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1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114300</xdr:rowOff>
    </xdr:from>
    <xdr:to>
      <xdr:col>65</xdr:col>
      <xdr:colOff>53975</xdr:colOff>
      <xdr:row>16</xdr:row>
      <xdr:rowOff>44450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67327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昨年度は扶助費の経常収支比率の算定にあたり、臨時経常区分の誤りがあった。昨年度数値は見直しの結果</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ポイントであり、前年度より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ポイント拡大し、類似団体平均から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町民サービスに直結する経費であり、町単独事業で子ども医療費給付などを実施しているが、財政を過度に圧迫することのないように注視する必要がある。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139700</xdr:rowOff>
    </xdr:from>
    <xdr:to>
      <xdr:col>24</xdr:col>
      <xdr:colOff>25400</xdr:colOff>
      <xdr:row>62</xdr:row>
      <xdr:rowOff>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398000"/>
          <a:ext cx="0" cy="123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143527</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0</xdr:rowOff>
    </xdr:from>
    <xdr:to>
      <xdr:col>24</xdr:col>
      <xdr:colOff>114300</xdr:colOff>
      <xdr:row>62</xdr:row>
      <xdr:rowOff>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54627</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139700</xdr:rowOff>
    </xdr:from>
    <xdr:to>
      <xdr:col>24</xdr:col>
      <xdr:colOff>114300</xdr:colOff>
      <xdr:row>54</xdr:row>
      <xdr:rowOff>139700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56</xdr:row>
      <xdr:rowOff>139700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987800" y="9271000"/>
          <a:ext cx="8382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56</xdr:row>
      <xdr:rowOff>152400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098800" y="92710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101600</xdr:rowOff>
    </xdr:from>
    <xdr:to>
      <xdr:col>15</xdr:col>
      <xdr:colOff>98425</xdr:colOff>
      <xdr:row>56</xdr:row>
      <xdr:rowOff>152400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209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139700</xdr:rowOff>
    </xdr:from>
    <xdr:to>
      <xdr:col>15</xdr:col>
      <xdr:colOff>149225</xdr:colOff>
      <xdr:row>57</xdr:row>
      <xdr:rowOff>69850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114300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1320800" y="970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50800</xdr:rowOff>
    </xdr:from>
    <xdr:to>
      <xdr:col>11</xdr:col>
      <xdr:colOff>60325</xdr:colOff>
      <xdr:row>56</xdr:row>
      <xdr:rowOff>152400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ポイント縮小し、類似団体比を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ポイント下回った。公共下水道事業特別会計への繰出金の減により、繰出金の経常経費全体で△</a:t>
          </a:r>
          <a:r>
            <a:rPr kumimoji="1" lang="en-US" altLang="ja-JP" sz="1300">
              <a:latin typeface="ＭＳ Ｐゴシック" panose="020B0600070205080204" pitchFamily="50" charset="-128"/>
              <a:ea typeface="ＭＳ Ｐゴシック" panose="020B0600070205080204" pitchFamily="50" charset="-128"/>
            </a:rPr>
            <a:t>208,841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26.8</a:t>
          </a:r>
          <a:r>
            <a:rPr kumimoji="1" lang="ja-JP" altLang="en-US" sz="1300">
              <a:latin typeface="ＭＳ Ｐゴシック" panose="020B0600070205080204" pitchFamily="50" charset="-128"/>
              <a:ea typeface="ＭＳ Ｐゴシック" panose="020B0600070205080204" pitchFamily="50" charset="-128"/>
            </a:rPr>
            <a:t>％の減となったもの。</a:t>
          </a:r>
        </a:p>
        <a:p>
          <a:r>
            <a:rPr kumimoji="1" lang="ja-JP" altLang="en-US" sz="1300">
              <a:latin typeface="ＭＳ Ｐゴシック" panose="020B0600070205080204" pitchFamily="50" charset="-128"/>
              <a:ea typeface="ＭＳ Ｐゴシック" panose="020B0600070205080204" pitchFamily="50" charset="-128"/>
            </a:rPr>
            <a:t>　特別会計においては独立採算の原則に立ち、一般会計に負担が生じる繰入れに依存しないように、引き続き努める。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154215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89281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126292</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154215</xdr:rowOff>
    </xdr:from>
    <xdr:to>
      <xdr:col>82</xdr:col>
      <xdr:colOff>196850</xdr:colOff>
      <xdr:row>60</xdr:row>
      <xdr:rowOff>154215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61685</xdr:rowOff>
    </xdr:from>
    <xdr:to>
      <xdr:col>82</xdr:col>
      <xdr:colOff>107950</xdr:colOff>
      <xdr:row>55</xdr:row>
      <xdr:rowOff>162378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5671800" y="9319985"/>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168020</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162378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4782800" y="94615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121557</xdr:rowOff>
    </xdr:from>
    <xdr:to>
      <xdr:col>73</xdr:col>
      <xdr:colOff>180975</xdr:colOff>
      <xdr:row>55</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893800" y="9036957"/>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68035</xdr:rowOff>
    </xdr:from>
    <xdr:to>
      <xdr:col>74</xdr:col>
      <xdr:colOff>31750</xdr:colOff>
      <xdr:row>55</xdr:row>
      <xdr:rowOff>169635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154412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121557</xdr:rowOff>
    </xdr:from>
    <xdr:to>
      <xdr:col>69</xdr:col>
      <xdr:colOff>92075</xdr:colOff>
      <xdr:row>52</xdr:row>
      <xdr:rowOff>154215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004800" y="9036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xdr:rowOff>
    </xdr:from>
    <xdr:to>
      <xdr:col>82</xdr:col>
      <xdr:colOff>158750</xdr:colOff>
      <xdr:row>54</xdr:row>
      <xdr:rowOff>112485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27412</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111578</xdr:rowOff>
    </xdr:from>
    <xdr:to>
      <xdr:col>78</xdr:col>
      <xdr:colOff>120650</xdr:colOff>
      <xdr:row>56</xdr:row>
      <xdr:rowOff>41728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26505</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70757</xdr:rowOff>
    </xdr:from>
    <xdr:to>
      <xdr:col>69</xdr:col>
      <xdr:colOff>142875</xdr:colOff>
      <xdr:row>53</xdr:row>
      <xdr:rowOff>907</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11084</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87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103415</xdr:rowOff>
    </xdr:from>
    <xdr:to>
      <xdr:col>65</xdr:col>
      <xdr:colOff>53975</xdr:colOff>
      <xdr:row>53</xdr:row>
      <xdr:rowOff>33565</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43742</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ポイント減少し、類似団体平均との差は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ポイントに拡大した。</a:t>
          </a:r>
        </a:p>
        <a:p>
          <a:r>
            <a:rPr kumimoji="1" lang="ja-JP" altLang="en-US" sz="1300">
              <a:latin typeface="ＭＳ Ｐゴシック" panose="020B0600070205080204" pitchFamily="50" charset="-128"/>
              <a:ea typeface="ＭＳ Ｐゴシック" panose="020B0600070205080204" pitchFamily="50" charset="-128"/>
            </a:rPr>
            <a:t>　久慈広域連合への負担金等の増により、補助費等の経常経費全体で</a:t>
          </a:r>
          <a:r>
            <a:rPr kumimoji="1" lang="en-US" altLang="ja-JP" sz="1300">
              <a:latin typeface="ＭＳ Ｐゴシック" panose="020B0600070205080204" pitchFamily="50" charset="-128"/>
              <a:ea typeface="ＭＳ Ｐゴシック" panose="020B0600070205080204" pitchFamily="50" charset="-128"/>
            </a:rPr>
            <a:t>41,217</a:t>
          </a:r>
          <a:r>
            <a:rPr kumimoji="1" lang="ja-JP" altLang="en-US" sz="1300">
              <a:latin typeface="ＭＳ Ｐゴシック" panose="020B0600070205080204" pitchFamily="50" charset="-128"/>
              <a:ea typeface="ＭＳ Ｐゴシック" panose="020B0600070205080204" pitchFamily="50" charset="-128"/>
            </a:rPr>
            <a:t>千円の増となった。</a:t>
          </a:r>
        </a:p>
        <a:p>
          <a:r>
            <a:rPr kumimoji="1" lang="ja-JP" altLang="en-US" sz="1300">
              <a:latin typeface="ＭＳ Ｐゴシック" panose="020B0600070205080204" pitchFamily="50" charset="-128"/>
              <a:ea typeface="ＭＳ Ｐゴシック" panose="020B0600070205080204" pitchFamily="50" charset="-128"/>
            </a:rPr>
            <a:t>　今後とも、通常事業分については町単独補助金の整理や合理化を図り、補助費等の抑制に努める。</a:t>
          </a: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17272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91515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106426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4135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170434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41350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37</xdr:row>
      <xdr:rowOff>170434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491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37</xdr:row>
      <xdr:rowOff>165862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491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ポイント減少し、類似団体平均との差は</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ポイントに縮小した。</a:t>
          </a:r>
        </a:p>
        <a:p>
          <a:r>
            <a:rPr kumimoji="1" lang="ja-JP" altLang="en-US" sz="1300">
              <a:latin typeface="ＭＳ Ｐゴシック" panose="020B0600070205080204" pitchFamily="50" charset="-128"/>
              <a:ea typeface="ＭＳ Ｐゴシック" panose="020B0600070205080204" pitchFamily="50" charset="-128"/>
            </a:rPr>
            <a:t>　公債費は今後減少していくことが見込まれるが、今後においてもプライマリーバランスの確保、実質公債費比率の動向を見極めながら、緊急性、必要性を検討し事業の取捨選択に努める。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106426</xdr:rowOff>
    </xdr:from>
    <xdr:to>
      <xdr:col>24</xdr:col>
      <xdr:colOff>25400</xdr:colOff>
      <xdr:row>79</xdr:row>
      <xdr:rowOff>42418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622276"/>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14495</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559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42418</xdr:rowOff>
    </xdr:from>
    <xdr:to>
      <xdr:col>24</xdr:col>
      <xdr:colOff>114300</xdr:colOff>
      <xdr:row>79</xdr:row>
      <xdr:rowOff>42418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5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21353</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36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106426</xdr:rowOff>
    </xdr:from>
    <xdr:to>
      <xdr:col>24</xdr:col>
      <xdr:colOff>114300</xdr:colOff>
      <xdr:row>73</xdr:row>
      <xdr:rowOff>106426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62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14987</xdr:rowOff>
    </xdr:from>
    <xdr:to>
      <xdr:col>24</xdr:col>
      <xdr:colOff>25400</xdr:colOff>
      <xdr:row>79</xdr:row>
      <xdr:rowOff>92711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559537"/>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33274</xdr:rowOff>
    </xdr:from>
    <xdr:to>
      <xdr:col>19</xdr:col>
      <xdr:colOff>187325</xdr:colOff>
      <xdr:row>79</xdr:row>
      <xdr:rowOff>92711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5778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33274</xdr:rowOff>
    </xdr:from>
    <xdr:to>
      <xdr:col>15</xdr:col>
      <xdr:colOff>98425</xdr:colOff>
      <xdr:row>79</xdr:row>
      <xdr:rowOff>33274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5778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33274</xdr:rowOff>
    </xdr:from>
    <xdr:to>
      <xdr:col>11</xdr:col>
      <xdr:colOff>9525</xdr:colOff>
      <xdr:row>79</xdr:row>
      <xdr:rowOff>124713</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577824"/>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160782</xdr:rowOff>
    </xdr:from>
    <xdr:to>
      <xdr:col>11</xdr:col>
      <xdr:colOff>60325</xdr:colOff>
      <xdr:row>78</xdr:row>
      <xdr:rowOff>90932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101109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82821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135637</xdr:rowOff>
    </xdr:from>
    <xdr:to>
      <xdr:col>24</xdr:col>
      <xdr:colOff>76200</xdr:colOff>
      <xdr:row>79</xdr:row>
      <xdr:rowOff>65787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44214</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41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153924</xdr:rowOff>
    </xdr:from>
    <xdr:to>
      <xdr:col>15</xdr:col>
      <xdr:colOff>149225</xdr:colOff>
      <xdr:row>79</xdr:row>
      <xdr:rowOff>84074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68851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153924</xdr:rowOff>
    </xdr:from>
    <xdr:to>
      <xdr:col>11</xdr:col>
      <xdr:colOff>60325</xdr:colOff>
      <xdr:row>79</xdr:row>
      <xdr:rowOff>84074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68851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73913</xdr:rowOff>
    </xdr:from>
    <xdr:to>
      <xdr:col>6</xdr:col>
      <xdr:colOff>171450</xdr:colOff>
      <xdr:row>80</xdr:row>
      <xdr:rowOff>4063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160290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ポイント拡大したが、類似団体平均が前年度から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ポイント拡大したことにより、類似団体平均を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経常的支出のうち物件費、補助費等及び維持補修費が増となったことが要因となっている。</a:t>
          </a:r>
        </a:p>
        <a:p>
          <a:r>
            <a:rPr kumimoji="1" lang="ja-JP" altLang="en-US" sz="1300">
              <a:latin typeface="ＭＳ Ｐゴシック" panose="020B0600070205080204" pitchFamily="50" charset="-128"/>
              <a:ea typeface="ＭＳ Ｐゴシック" panose="020B0600070205080204" pitchFamily="50" charset="-128"/>
            </a:rPr>
            <a:t>　経常経費であり簡単に削減することのできない費目ではあるが、町単独補助金の整理合理化を図るなどし、引き続き抑制に努める。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82</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77</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065761"/>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55897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428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76</xdr:row>
      <xdr:rowOff>134620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0657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140970</xdr:rowOff>
    </xdr:from>
    <xdr:to>
      <xdr:col>78</xdr:col>
      <xdr:colOff>120650</xdr:colOff>
      <xdr:row>78</xdr:row>
      <xdr:rowOff>71120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134620</xdr:rowOff>
    </xdr:from>
    <xdr:to>
      <xdr:col>73</xdr:col>
      <xdr:colOff>180975</xdr:colOff>
      <xdr:row>76</xdr:row>
      <xdr:rowOff>134620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8219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83820</xdr:rowOff>
    </xdr:from>
    <xdr:to>
      <xdr:col>74</xdr:col>
      <xdr:colOff>31750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134620</xdr:rowOff>
    </xdr:from>
    <xdr:to>
      <xdr:col>69</xdr:col>
      <xdr:colOff>92075</xdr:colOff>
      <xdr:row>76</xdr:row>
      <xdr:rowOff>73661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821920"/>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83820</xdr:rowOff>
    </xdr:from>
    <xdr:to>
      <xdr:col>74</xdr:col>
      <xdr:colOff>31750</xdr:colOff>
      <xdr:row>77</xdr:row>
      <xdr:rowOff>13970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170197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83820</xdr:rowOff>
    </xdr:from>
    <xdr:to>
      <xdr:col>69</xdr:col>
      <xdr:colOff>142875</xdr:colOff>
      <xdr:row>75</xdr:row>
      <xdr:rowOff>13970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24147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22861</xdr:rowOff>
    </xdr:from>
    <xdr:to>
      <xdr:col>65</xdr:col>
      <xdr:colOff>53975</xdr:colOff>
      <xdr:row>76</xdr:row>
      <xdr:rowOff>124461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134637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34738</xdr:rowOff>
    </xdr:from>
    <xdr:to>
      <xdr:col>29</xdr:col>
      <xdr:colOff>127000</xdr:colOff>
      <xdr:row>19</xdr:row>
      <xdr:rowOff>131452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68313"/>
          <a:ext cx="0" cy="14683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103529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0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131452</xdr:rowOff>
    </xdr:from>
    <xdr:to>
      <xdr:col>30</xdr:col>
      <xdr:colOff>25400</xdr:colOff>
      <xdr:row>19</xdr:row>
      <xdr:rowOff>131452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6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121115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1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34738</xdr:rowOff>
    </xdr:from>
    <xdr:to>
      <xdr:col>30</xdr:col>
      <xdr:colOff>25400</xdr:colOff>
      <xdr:row>11</xdr:row>
      <xdr:rowOff>34738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68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34738</xdr:rowOff>
    </xdr:from>
    <xdr:to>
      <xdr:col>29</xdr:col>
      <xdr:colOff>127000</xdr:colOff>
      <xdr:row>11</xdr:row>
      <xdr:rowOff>109474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1968313"/>
          <a:ext cx="647700" cy="74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12969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40892</xdr:rowOff>
    </xdr:from>
    <xdr:to>
      <xdr:col>29</xdr:col>
      <xdr:colOff>177800</xdr:colOff>
      <xdr:row>15</xdr:row>
      <xdr:rowOff>142492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660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109474</xdr:rowOff>
    </xdr:from>
    <xdr:to>
      <xdr:col>26</xdr:col>
      <xdr:colOff>50800</xdr:colOff>
      <xdr:row>12</xdr:row>
      <xdr:rowOff>9347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043049"/>
          <a:ext cx="698500" cy="71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106272</xdr:rowOff>
    </xdr:from>
    <xdr:to>
      <xdr:col>26</xdr:col>
      <xdr:colOff>101600</xdr:colOff>
      <xdr:row>16</xdr:row>
      <xdr:rowOff>36422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25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21199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2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9347</xdr:rowOff>
    </xdr:from>
    <xdr:to>
      <xdr:col>22</xdr:col>
      <xdr:colOff>114300</xdr:colOff>
      <xdr:row>12</xdr:row>
      <xdr:rowOff>77699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114372"/>
          <a:ext cx="698500" cy="68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154359</xdr:rowOff>
    </xdr:from>
    <xdr:to>
      <xdr:col>22</xdr:col>
      <xdr:colOff>165100</xdr:colOff>
      <xdr:row>16</xdr:row>
      <xdr:rowOff>84509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69286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77699</xdr:rowOff>
    </xdr:from>
    <xdr:to>
      <xdr:col>18</xdr:col>
      <xdr:colOff>177800</xdr:colOff>
      <xdr:row>12</xdr:row>
      <xdr:rowOff>141364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182724"/>
          <a:ext cx="698500" cy="6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89029</xdr:rowOff>
    </xdr:from>
    <xdr:to>
      <xdr:col>19</xdr:col>
      <xdr:colOff>38100</xdr:colOff>
      <xdr:row>15</xdr:row>
      <xdr:rowOff>19179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5369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3956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2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105357</xdr:rowOff>
    </xdr:from>
    <xdr:to>
      <xdr:col>15</xdr:col>
      <xdr:colOff>101600</xdr:colOff>
      <xdr:row>15</xdr:row>
      <xdr:rowOff>35507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553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20284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3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155388</xdr:rowOff>
    </xdr:from>
    <xdr:to>
      <xdr:col>29</xdr:col>
      <xdr:colOff>177800</xdr:colOff>
      <xdr:row>11</xdr:row>
      <xdr:rowOff>85538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1917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102065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86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58674</xdr:rowOff>
    </xdr:from>
    <xdr:to>
      <xdr:col>26</xdr:col>
      <xdr:colOff>101600</xdr:colOff>
      <xdr:row>11</xdr:row>
      <xdr:rowOff>160274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1992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170451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761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129997</xdr:rowOff>
    </xdr:from>
    <xdr:to>
      <xdr:col>22</xdr:col>
      <xdr:colOff>165100</xdr:colOff>
      <xdr:row>12</xdr:row>
      <xdr:rowOff>60147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063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70324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8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26899</xdr:rowOff>
    </xdr:from>
    <xdr:to>
      <xdr:col>19</xdr:col>
      <xdr:colOff>38100</xdr:colOff>
      <xdr:row>12</xdr:row>
      <xdr:rowOff>128499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13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138676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90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90564</xdr:rowOff>
    </xdr:from>
    <xdr:to>
      <xdr:col>15</xdr:col>
      <xdr:colOff>101600</xdr:colOff>
      <xdr:row>13</xdr:row>
      <xdr:rowOff>20714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195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30891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196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220497</xdr:rowOff>
    </xdr:from>
    <xdr:to>
      <xdr:col>29</xdr:col>
      <xdr:colOff>127000</xdr:colOff>
      <xdr:row>37</xdr:row>
      <xdr:rowOff>218745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5047"/>
          <a:ext cx="0" cy="11983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190822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15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218745</xdr:rowOff>
    </xdr:from>
    <xdr:to>
      <xdr:col>30</xdr:col>
      <xdr:colOff>25400</xdr:colOff>
      <xdr:row>37</xdr:row>
      <xdr:rowOff>218745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43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135424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220497</xdr:rowOff>
    </xdr:from>
    <xdr:to>
      <xdr:col>30</xdr:col>
      <xdr:colOff>25400</xdr:colOff>
      <xdr:row>33</xdr:row>
      <xdr:rowOff>220497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50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39865</xdr:rowOff>
    </xdr:from>
    <xdr:to>
      <xdr:col>29</xdr:col>
      <xdr:colOff>127000</xdr:colOff>
      <xdr:row>34</xdr:row>
      <xdr:rowOff>104121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307315"/>
          <a:ext cx="647700" cy="64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17683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28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45606</xdr:rowOff>
    </xdr:from>
    <xdr:to>
      <xdr:col>29</xdr:col>
      <xdr:colOff>177800</xdr:colOff>
      <xdr:row>35</xdr:row>
      <xdr:rowOff>147206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55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39865</xdr:rowOff>
    </xdr:from>
    <xdr:to>
      <xdr:col>26</xdr:col>
      <xdr:colOff>50800</xdr:colOff>
      <xdr:row>34</xdr:row>
      <xdr:rowOff>147136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307315"/>
          <a:ext cx="698500" cy="107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21260</xdr:rowOff>
    </xdr:from>
    <xdr:to>
      <xdr:col>26</xdr:col>
      <xdr:colOff>101600</xdr:colOff>
      <xdr:row>35</xdr:row>
      <xdr:rowOff>122860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31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107637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17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147136</xdr:rowOff>
    </xdr:from>
    <xdr:to>
      <xdr:col>22</xdr:col>
      <xdr:colOff>114300</xdr:colOff>
      <xdr:row>34</xdr:row>
      <xdr:rowOff>187770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414586"/>
          <a:ext cx="698500" cy="40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55283</xdr:rowOff>
    </xdr:from>
    <xdr:to>
      <xdr:col>22</xdr:col>
      <xdr:colOff>165100</xdr:colOff>
      <xdr:row>35</xdr:row>
      <xdr:rowOff>156883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65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141660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5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69298</xdr:rowOff>
    </xdr:from>
    <xdr:to>
      <xdr:col>18</xdr:col>
      <xdr:colOff>177800</xdr:colOff>
      <xdr:row>34</xdr:row>
      <xdr:rowOff>187770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336748"/>
          <a:ext cx="698500" cy="118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310229</xdr:rowOff>
    </xdr:from>
    <xdr:to>
      <xdr:col>19</xdr:col>
      <xdr:colOff>38100</xdr:colOff>
      <xdr:row>35</xdr:row>
      <xdr:rowOff>68929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776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53706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64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295332</xdr:rowOff>
    </xdr:from>
    <xdr:to>
      <xdr:col>15</xdr:col>
      <xdr:colOff>101600</xdr:colOff>
      <xdr:row>35</xdr:row>
      <xdr:rowOff>54032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62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38809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53321</xdr:rowOff>
    </xdr:from>
    <xdr:to>
      <xdr:col>29</xdr:col>
      <xdr:colOff>177800</xdr:colOff>
      <xdr:row>34</xdr:row>
      <xdr:rowOff>154921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20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241298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6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331965</xdr:rowOff>
    </xdr:from>
    <xdr:to>
      <xdr:col>26</xdr:col>
      <xdr:colOff>101600</xdr:colOff>
      <xdr:row>34</xdr:row>
      <xdr:rowOff>90665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256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100842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025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96336</xdr:rowOff>
    </xdr:from>
    <xdr:to>
      <xdr:col>22</xdr:col>
      <xdr:colOff>165100</xdr:colOff>
      <xdr:row>34</xdr:row>
      <xdr:rowOff>197936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363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208113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3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136970</xdr:rowOff>
    </xdr:from>
    <xdr:to>
      <xdr:col>19</xdr:col>
      <xdr:colOff>38100</xdr:colOff>
      <xdr:row>34</xdr:row>
      <xdr:rowOff>238570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04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248747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18498</xdr:rowOff>
    </xdr:from>
    <xdr:to>
      <xdr:col>15</xdr:col>
      <xdr:colOff>101600</xdr:colOff>
      <xdr:row>34</xdr:row>
      <xdr:rowOff>120098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285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130275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0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15,051
14,975
302.92
11,090,332
11,051,149
31,682
6,849,493
10,110,305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121526</xdr:rowOff>
    </xdr:from>
    <xdr:to>
      <xdr:col>24</xdr:col>
      <xdr:colOff>62865</xdr:colOff>
      <xdr:row>39</xdr:row>
      <xdr:rowOff>6377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93576"/>
          <a:ext cx="1270" cy="159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6377</xdr:rowOff>
    </xdr:from>
    <xdr:to>
      <xdr:col>24</xdr:col>
      <xdr:colOff>152400</xdr:colOff>
      <xdr:row>39</xdr:row>
      <xdr:rowOff>6377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68203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121526</xdr:rowOff>
    </xdr:from>
    <xdr:to>
      <xdr:col>24</xdr:col>
      <xdr:colOff>152400</xdr:colOff>
      <xdr:row>29</xdr:row>
      <xdr:rowOff>121526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9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39900</xdr:rowOff>
    </xdr:from>
    <xdr:to>
      <xdr:col>24</xdr:col>
      <xdr:colOff>63500</xdr:colOff>
      <xdr:row>33</xdr:row>
      <xdr:rowOff>66678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97750"/>
          <a:ext cx="8382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23599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45172</xdr:rowOff>
    </xdr:from>
    <xdr:to>
      <xdr:col>24</xdr:col>
      <xdr:colOff>114300</xdr:colOff>
      <xdr:row>35</xdr:row>
      <xdr:rowOff>146772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66678</xdr:rowOff>
    </xdr:from>
    <xdr:to>
      <xdr:col>19</xdr:col>
      <xdr:colOff>177800</xdr:colOff>
      <xdr:row>33</xdr:row>
      <xdr:rowOff>119714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24528"/>
          <a:ext cx="889000" cy="5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96770</xdr:rowOff>
    </xdr:from>
    <xdr:to>
      <xdr:col>20</xdr:col>
      <xdr:colOff>38100</xdr:colOff>
      <xdr:row>36</xdr:row>
      <xdr:rowOff>26920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9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18047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119714</xdr:rowOff>
    </xdr:from>
    <xdr:to>
      <xdr:col>15</xdr:col>
      <xdr:colOff>50800</xdr:colOff>
      <xdr:row>33</xdr:row>
      <xdr:rowOff>131454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77564"/>
          <a:ext cx="889000" cy="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129068</xdr:rowOff>
    </xdr:from>
    <xdr:to>
      <xdr:col>15</xdr:col>
      <xdr:colOff>101600</xdr:colOff>
      <xdr:row>36</xdr:row>
      <xdr:rowOff>59218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50345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131454</xdr:rowOff>
    </xdr:from>
    <xdr:to>
      <xdr:col>10</xdr:col>
      <xdr:colOff>114300</xdr:colOff>
      <xdr:row>34</xdr:row>
      <xdr:rowOff>156502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789304"/>
          <a:ext cx="889000" cy="19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121769</xdr:rowOff>
    </xdr:from>
    <xdr:to>
      <xdr:col>10</xdr:col>
      <xdr:colOff>165100</xdr:colOff>
      <xdr:row>35</xdr:row>
      <xdr:rowOff>51919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5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43046</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4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152679</xdr:rowOff>
    </xdr:from>
    <xdr:to>
      <xdr:col>6</xdr:col>
      <xdr:colOff>38100</xdr:colOff>
      <xdr:row>36</xdr:row>
      <xdr:rowOff>82829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73956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160550</xdr:rowOff>
    </xdr:from>
    <xdr:to>
      <xdr:col>24</xdr:col>
      <xdr:colOff>114300</xdr:colOff>
      <xdr:row>33</xdr:row>
      <xdr:rowOff>90700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4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11977</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9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15878</xdr:rowOff>
    </xdr:from>
    <xdr:to>
      <xdr:col>20</xdr:col>
      <xdr:colOff>38100</xdr:colOff>
      <xdr:row>33</xdr:row>
      <xdr:rowOff>117478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134005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4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68914</xdr:rowOff>
    </xdr:from>
    <xdr:to>
      <xdr:col>15</xdr:col>
      <xdr:colOff>101600</xdr:colOff>
      <xdr:row>33</xdr:row>
      <xdr:rowOff>170514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2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15591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0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80654</xdr:rowOff>
    </xdr:from>
    <xdr:to>
      <xdr:col>10</xdr:col>
      <xdr:colOff>165100</xdr:colOff>
      <xdr:row>34</xdr:row>
      <xdr:rowOff>10804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3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27331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51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105702</xdr:rowOff>
    </xdr:from>
    <xdr:to>
      <xdr:col>6</xdr:col>
      <xdr:colOff>38100</xdr:colOff>
      <xdr:row>35</xdr:row>
      <xdr:rowOff>35852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52379</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1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72965</xdr:rowOff>
    </xdr:from>
    <xdr:to>
      <xdr:col>24</xdr:col>
      <xdr:colOff>62865</xdr:colOff>
      <xdr:row>59</xdr:row>
      <xdr:rowOff>42480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5465"/>
          <a:ext cx="1270" cy="151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46307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42480</xdr:rowOff>
    </xdr:from>
    <xdr:to>
      <xdr:col>24</xdr:col>
      <xdr:colOff>152400</xdr:colOff>
      <xdr:row>59</xdr:row>
      <xdr:rowOff>42480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5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19642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72965</xdr:rowOff>
    </xdr:from>
    <xdr:to>
      <xdr:col>24</xdr:col>
      <xdr:colOff>152400</xdr:colOff>
      <xdr:row>50</xdr:row>
      <xdr:rowOff>72965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150558</xdr:rowOff>
    </xdr:from>
    <xdr:to>
      <xdr:col>24</xdr:col>
      <xdr:colOff>63500</xdr:colOff>
      <xdr:row>55</xdr:row>
      <xdr:rowOff>159441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08858"/>
          <a:ext cx="838200" cy="18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80994</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1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102567</xdr:rowOff>
    </xdr:from>
    <xdr:to>
      <xdr:col>24</xdr:col>
      <xdr:colOff>114300</xdr:colOff>
      <xdr:row>56</xdr:row>
      <xdr:rowOff>32717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159441</xdr:rowOff>
    </xdr:from>
    <xdr:to>
      <xdr:col>19</xdr:col>
      <xdr:colOff>177800</xdr:colOff>
      <xdr:row>56</xdr:row>
      <xdr:rowOff>81276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89191"/>
          <a:ext cx="889000" cy="9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123761</xdr:rowOff>
    </xdr:from>
    <xdr:to>
      <xdr:col>20</xdr:col>
      <xdr:colOff>38100</xdr:colOff>
      <xdr:row>56</xdr:row>
      <xdr:rowOff>53911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5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45038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81276</xdr:rowOff>
    </xdr:from>
    <xdr:to>
      <xdr:col>15</xdr:col>
      <xdr:colOff>50800</xdr:colOff>
      <xdr:row>57</xdr:row>
      <xdr:rowOff>43084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82476"/>
          <a:ext cx="889000" cy="1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32583</xdr:rowOff>
    </xdr:from>
    <xdr:to>
      <xdr:col>15</xdr:col>
      <xdr:colOff>101600</xdr:colOff>
      <xdr:row>56</xdr:row>
      <xdr:rowOff>134183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3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125310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2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106961</xdr:rowOff>
    </xdr:from>
    <xdr:to>
      <xdr:col>10</xdr:col>
      <xdr:colOff>114300</xdr:colOff>
      <xdr:row>57</xdr:row>
      <xdr:rowOff>43084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708161"/>
          <a:ext cx="889000" cy="10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165922</xdr:rowOff>
    </xdr:from>
    <xdr:to>
      <xdr:col>10</xdr:col>
      <xdr:colOff>165100</xdr:colOff>
      <xdr:row>55</xdr:row>
      <xdr:rowOff>96072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4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112599</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19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15829</xdr:rowOff>
    </xdr:from>
    <xdr:to>
      <xdr:col>6</xdr:col>
      <xdr:colOff>38100</xdr:colOff>
      <xdr:row>55</xdr:row>
      <xdr:rowOff>117429</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4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133956</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22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99758</xdr:rowOff>
    </xdr:from>
    <xdr:to>
      <xdr:col>24</xdr:col>
      <xdr:colOff>114300</xdr:colOff>
      <xdr:row>55</xdr:row>
      <xdr:rowOff>29908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5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122635</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0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108641</xdr:rowOff>
    </xdr:from>
    <xdr:to>
      <xdr:col>20</xdr:col>
      <xdr:colOff>38100</xdr:colOff>
      <xdr:row>56</xdr:row>
      <xdr:rowOff>38791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3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55318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3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30476</xdr:rowOff>
    </xdr:from>
    <xdr:to>
      <xdr:col>15</xdr:col>
      <xdr:colOff>101600</xdr:colOff>
      <xdr:row>56</xdr:row>
      <xdr:rowOff>132076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3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148603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0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163734</xdr:rowOff>
    </xdr:from>
    <xdr:to>
      <xdr:col>10</xdr:col>
      <xdr:colOff>165100</xdr:colOff>
      <xdr:row>57</xdr:row>
      <xdr:rowOff>93884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85011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5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56161</xdr:rowOff>
    </xdr:from>
    <xdr:to>
      <xdr:col>6</xdr:col>
      <xdr:colOff>38100</xdr:colOff>
      <xdr:row>56</xdr:row>
      <xdr:rowOff>157761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5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148888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75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18771</xdr:rowOff>
    </xdr:from>
    <xdr:to>
      <xdr:col>24</xdr:col>
      <xdr:colOff>62865</xdr:colOff>
      <xdr:row>78</xdr:row>
      <xdr:rowOff>94483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63171"/>
          <a:ext cx="1270" cy="11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7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94483</xdr:rowOff>
    </xdr:from>
    <xdr:to>
      <xdr:col>24</xdr:col>
      <xdr:colOff>152400</xdr:colOff>
      <xdr:row>78</xdr:row>
      <xdr:rowOff>94483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6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136898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18771</xdr:rowOff>
    </xdr:from>
    <xdr:to>
      <xdr:col>24</xdr:col>
      <xdr:colOff>152400</xdr:colOff>
      <xdr:row>72</xdr:row>
      <xdr:rowOff>18771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63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96083</xdr:rowOff>
    </xdr:from>
    <xdr:to>
      <xdr:col>24</xdr:col>
      <xdr:colOff>63500</xdr:colOff>
      <xdr:row>75</xdr:row>
      <xdr:rowOff>54066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611933"/>
          <a:ext cx="838200" cy="30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29151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59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50724</xdr:rowOff>
    </xdr:from>
    <xdr:to>
      <xdr:col>24</xdr:col>
      <xdr:colOff>114300</xdr:colOff>
      <xdr:row>76</xdr:row>
      <xdr:rowOff>152324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8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54066</xdr:rowOff>
    </xdr:from>
    <xdr:to>
      <xdr:col>19</xdr:col>
      <xdr:colOff>177800</xdr:colOff>
      <xdr:row>75</xdr:row>
      <xdr:rowOff>145918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912816"/>
          <a:ext cx="889000" cy="9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22651</xdr:rowOff>
    </xdr:from>
    <xdr:to>
      <xdr:col>20</xdr:col>
      <xdr:colOff>38100</xdr:colOff>
      <xdr:row>76</xdr:row>
      <xdr:rowOff>124251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5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115378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145918</xdr:rowOff>
    </xdr:from>
    <xdr:to>
      <xdr:col>15</xdr:col>
      <xdr:colOff>50800</xdr:colOff>
      <xdr:row>76</xdr:row>
      <xdr:rowOff>55758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004668"/>
          <a:ext cx="889000" cy="8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92336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44100</xdr:rowOff>
    </xdr:from>
    <xdr:to>
      <xdr:col>10</xdr:col>
      <xdr:colOff>114300</xdr:colOff>
      <xdr:row>76</xdr:row>
      <xdr:rowOff>55758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074300"/>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100970</xdr:rowOff>
    </xdr:from>
    <xdr:to>
      <xdr:col>10</xdr:col>
      <xdr:colOff>165100</xdr:colOff>
      <xdr:row>76</xdr:row>
      <xdr:rowOff>31121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47647</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52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171059</xdr:rowOff>
    </xdr:from>
    <xdr:to>
      <xdr:col>6</xdr:col>
      <xdr:colOff>38100</xdr:colOff>
      <xdr:row>76</xdr:row>
      <xdr:rowOff>101209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92336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45283</xdr:rowOff>
    </xdr:from>
    <xdr:to>
      <xdr:col>24</xdr:col>
      <xdr:colOff>114300</xdr:colOff>
      <xdr:row>73</xdr:row>
      <xdr:rowOff>146883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56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68160</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41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3266</xdr:rowOff>
    </xdr:from>
    <xdr:to>
      <xdr:col>20</xdr:col>
      <xdr:colOff>38100</xdr:colOff>
      <xdr:row>75</xdr:row>
      <xdr:rowOff>104866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8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121393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63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95118</xdr:rowOff>
    </xdr:from>
    <xdr:to>
      <xdr:col>15</xdr:col>
      <xdr:colOff>101600</xdr:colOff>
      <xdr:row>76</xdr:row>
      <xdr:rowOff>25268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5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41795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72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4958</xdr:rowOff>
    </xdr:from>
    <xdr:to>
      <xdr:col>10</xdr:col>
      <xdr:colOff>165100</xdr:colOff>
      <xdr:row>76</xdr:row>
      <xdr:rowOff>106558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97685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2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164750</xdr:rowOff>
    </xdr:from>
    <xdr:to>
      <xdr:col>6</xdr:col>
      <xdr:colOff>38100</xdr:colOff>
      <xdr:row>76</xdr:row>
      <xdr:rowOff>94900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111427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7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107581</xdr:rowOff>
    </xdr:from>
    <xdr:to>
      <xdr:col>24</xdr:col>
      <xdr:colOff>62865</xdr:colOff>
      <xdr:row>98</xdr:row>
      <xdr:rowOff>90436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66631"/>
          <a:ext cx="127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94263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90436</xdr:rowOff>
    </xdr:from>
    <xdr:to>
      <xdr:col>24</xdr:col>
      <xdr:colOff>152400</xdr:colOff>
      <xdr:row>98</xdr:row>
      <xdr:rowOff>90436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54258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4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107581</xdr:rowOff>
    </xdr:from>
    <xdr:to>
      <xdr:col>24</xdr:col>
      <xdr:colOff>152400</xdr:colOff>
      <xdr:row>89</xdr:row>
      <xdr:rowOff>107581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6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158102</xdr:rowOff>
    </xdr:from>
    <xdr:to>
      <xdr:col>24</xdr:col>
      <xdr:colOff>63500</xdr:colOff>
      <xdr:row>94</xdr:row>
      <xdr:rowOff>47101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102952"/>
          <a:ext cx="838200" cy="6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142684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58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164257</xdr:rowOff>
    </xdr:from>
    <xdr:to>
      <xdr:col>24</xdr:col>
      <xdr:colOff>114300</xdr:colOff>
      <xdr:row>95</xdr:row>
      <xdr:rowOff>94407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8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85244</xdr:rowOff>
    </xdr:from>
    <xdr:to>
      <xdr:col>19</xdr:col>
      <xdr:colOff>177800</xdr:colOff>
      <xdr:row>94</xdr:row>
      <xdr:rowOff>47101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030094"/>
          <a:ext cx="889000" cy="13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115891</xdr:rowOff>
    </xdr:from>
    <xdr:to>
      <xdr:col>20</xdr:col>
      <xdr:colOff>38100</xdr:colOff>
      <xdr:row>96</xdr:row>
      <xdr:rowOff>46041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0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37168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9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85244</xdr:rowOff>
    </xdr:from>
    <xdr:to>
      <xdr:col>15</xdr:col>
      <xdr:colOff>50800</xdr:colOff>
      <xdr:row>96</xdr:row>
      <xdr:rowOff>58432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030094"/>
          <a:ext cx="889000" cy="48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100363</xdr:rowOff>
    </xdr:from>
    <xdr:to>
      <xdr:col>15</xdr:col>
      <xdr:colOff>101600</xdr:colOff>
      <xdr:row>95</xdr:row>
      <xdr:rowOff>30513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21640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58432</xdr:rowOff>
    </xdr:from>
    <xdr:to>
      <xdr:col>10</xdr:col>
      <xdr:colOff>114300</xdr:colOff>
      <xdr:row>96</xdr:row>
      <xdr:rowOff>88624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17632"/>
          <a:ext cx="889000" cy="3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87626</xdr:rowOff>
    </xdr:from>
    <xdr:to>
      <xdr:col>10</xdr:col>
      <xdr:colOff>165100</xdr:colOff>
      <xdr:row>96</xdr:row>
      <xdr:rowOff>17776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37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34303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15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74874</xdr:rowOff>
    </xdr:from>
    <xdr:to>
      <xdr:col>6</xdr:col>
      <xdr:colOff>38100</xdr:colOff>
      <xdr:row>96</xdr:row>
      <xdr:rowOff>5024</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21551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1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107302</xdr:rowOff>
    </xdr:from>
    <xdr:to>
      <xdr:col>24</xdr:col>
      <xdr:colOff>114300</xdr:colOff>
      <xdr:row>94</xdr:row>
      <xdr:rowOff>37452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130179</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0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167751</xdr:rowOff>
    </xdr:from>
    <xdr:to>
      <xdr:col>20</xdr:col>
      <xdr:colOff>38100</xdr:colOff>
      <xdr:row>94</xdr:row>
      <xdr:rowOff>97901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1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114428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588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34444</xdr:rowOff>
    </xdr:from>
    <xdr:to>
      <xdr:col>15</xdr:col>
      <xdr:colOff>101600</xdr:colOff>
      <xdr:row>93</xdr:row>
      <xdr:rowOff>136044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97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152571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75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7632</xdr:rowOff>
    </xdr:from>
    <xdr:to>
      <xdr:col>10</xdr:col>
      <xdr:colOff>165100</xdr:colOff>
      <xdr:row>96</xdr:row>
      <xdr:rowOff>109232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6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100359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55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37824</xdr:rowOff>
    </xdr:from>
    <xdr:to>
      <xdr:col>6</xdr:col>
      <xdr:colOff>38100</xdr:colOff>
      <xdr:row>96</xdr:row>
      <xdr:rowOff>139424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9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130551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58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32265</xdr:rowOff>
    </xdr:from>
    <xdr:to>
      <xdr:col>54</xdr:col>
      <xdr:colOff>189865</xdr:colOff>
      <xdr:row>39</xdr:row>
      <xdr:rowOff>46454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861565"/>
          <a:ext cx="1270" cy="871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50281</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3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46454</xdr:rowOff>
    </xdr:from>
    <xdr:to>
      <xdr:col>55</xdr:col>
      <xdr:colOff>88900</xdr:colOff>
      <xdr:row>39</xdr:row>
      <xdr:rowOff>46454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150392</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636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32265</xdr:rowOff>
    </xdr:from>
    <xdr:to>
      <xdr:col>55</xdr:col>
      <xdr:colOff>88900</xdr:colOff>
      <xdr:row>34</xdr:row>
      <xdr:rowOff>32265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86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117617</xdr:rowOff>
    </xdr:from>
    <xdr:to>
      <xdr:col>55</xdr:col>
      <xdr:colOff>0</xdr:colOff>
      <xdr:row>35</xdr:row>
      <xdr:rowOff>171323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18367"/>
          <a:ext cx="838200" cy="5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108102</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80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129675</xdr:rowOff>
    </xdr:from>
    <xdr:to>
      <xdr:col>55</xdr:col>
      <xdr:colOff>50800</xdr:colOff>
      <xdr:row>37</xdr:row>
      <xdr:rowOff>59825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0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113617</xdr:rowOff>
    </xdr:from>
    <xdr:to>
      <xdr:col>50</xdr:col>
      <xdr:colOff>114300</xdr:colOff>
      <xdr:row>35</xdr:row>
      <xdr:rowOff>171323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942917"/>
          <a:ext cx="889000" cy="22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141158</xdr:rowOff>
    </xdr:from>
    <xdr:to>
      <xdr:col>50</xdr:col>
      <xdr:colOff>165100</xdr:colOff>
      <xdr:row>37</xdr:row>
      <xdr:rowOff>71308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1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62435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40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68453</xdr:rowOff>
    </xdr:from>
    <xdr:to>
      <xdr:col>45</xdr:col>
      <xdr:colOff>177800</xdr:colOff>
      <xdr:row>34</xdr:row>
      <xdr:rowOff>113617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211953"/>
          <a:ext cx="889000" cy="73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19969</xdr:rowOff>
    </xdr:from>
    <xdr:to>
      <xdr:col>46</xdr:col>
      <xdr:colOff>38100</xdr:colOff>
      <xdr:row>37</xdr:row>
      <xdr:rowOff>121569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112696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45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68453</xdr:rowOff>
    </xdr:from>
    <xdr:to>
      <xdr:col>41</xdr:col>
      <xdr:colOff>50800</xdr:colOff>
      <xdr:row>36</xdr:row>
      <xdr:rowOff>75760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211953"/>
          <a:ext cx="889000" cy="103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94386</xdr:rowOff>
    </xdr:from>
    <xdr:to>
      <xdr:col>41</xdr:col>
      <xdr:colOff>101600</xdr:colOff>
      <xdr:row>32</xdr:row>
      <xdr:rowOff>24536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4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15663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50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135077</xdr:rowOff>
    </xdr:from>
    <xdr:to>
      <xdr:col>36</xdr:col>
      <xdr:colOff>165100</xdr:colOff>
      <xdr:row>37</xdr:row>
      <xdr:rowOff>65227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56354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40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66817</xdr:rowOff>
    </xdr:from>
    <xdr:to>
      <xdr:col>55</xdr:col>
      <xdr:colOff>50800</xdr:colOff>
      <xdr:row>35</xdr:row>
      <xdr:rowOff>168417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6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89694</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1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120523</xdr:rowOff>
    </xdr:from>
    <xdr:to>
      <xdr:col>50</xdr:col>
      <xdr:colOff>165100</xdr:colOff>
      <xdr:row>36</xdr:row>
      <xdr:rowOff>50673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1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67200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89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62817</xdr:rowOff>
    </xdr:from>
    <xdr:to>
      <xdr:col>46</xdr:col>
      <xdr:colOff>38100</xdr:colOff>
      <xdr:row>34</xdr:row>
      <xdr:rowOff>164417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89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9494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66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17653</xdr:rowOff>
    </xdr:from>
    <xdr:to>
      <xdr:col>41</xdr:col>
      <xdr:colOff>101600</xdr:colOff>
      <xdr:row>30</xdr:row>
      <xdr:rowOff>119253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16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135780</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493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24960</xdr:rowOff>
    </xdr:from>
    <xdr:to>
      <xdr:col>36</xdr:col>
      <xdr:colOff>165100</xdr:colOff>
      <xdr:row>36</xdr:row>
      <xdr:rowOff>126560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1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143087</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597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43903</xdr:rowOff>
    </xdr:from>
    <xdr:to>
      <xdr:col>54</xdr:col>
      <xdr:colOff>189865</xdr:colOff>
      <xdr:row>58</xdr:row>
      <xdr:rowOff>30521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959303"/>
          <a:ext cx="1270" cy="101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34348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99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30521</xdr:rowOff>
    </xdr:from>
    <xdr:to>
      <xdr:col>55</xdr:col>
      <xdr:colOff>88900</xdr:colOff>
      <xdr:row>58</xdr:row>
      <xdr:rowOff>30521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97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162030</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7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43903</xdr:rowOff>
    </xdr:from>
    <xdr:to>
      <xdr:col>55</xdr:col>
      <xdr:colOff>88900</xdr:colOff>
      <xdr:row>52</xdr:row>
      <xdr:rowOff>43903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9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34704</xdr:rowOff>
    </xdr:from>
    <xdr:to>
      <xdr:col>55</xdr:col>
      <xdr:colOff>0</xdr:colOff>
      <xdr:row>57</xdr:row>
      <xdr:rowOff>44890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807354"/>
          <a:ext cx="838200" cy="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91656</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2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68779</xdr:rowOff>
    </xdr:from>
    <xdr:to>
      <xdr:col>55</xdr:col>
      <xdr:colOff>50800</xdr:colOff>
      <xdr:row>56</xdr:row>
      <xdr:rowOff>170379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114833</xdr:rowOff>
    </xdr:from>
    <xdr:to>
      <xdr:col>50</xdr:col>
      <xdr:colOff>114300</xdr:colOff>
      <xdr:row>57</xdr:row>
      <xdr:rowOff>44890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716033"/>
          <a:ext cx="889000" cy="10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94876</xdr:rowOff>
    </xdr:from>
    <xdr:to>
      <xdr:col>50</xdr:col>
      <xdr:colOff>165100</xdr:colOff>
      <xdr:row>57</xdr:row>
      <xdr:rowOff>25026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9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41553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47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114833</xdr:rowOff>
    </xdr:from>
    <xdr:to>
      <xdr:col>45</xdr:col>
      <xdr:colOff>177800</xdr:colOff>
      <xdr:row>56</xdr:row>
      <xdr:rowOff>165642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716033"/>
          <a:ext cx="889000" cy="5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90875</xdr:rowOff>
    </xdr:from>
    <xdr:to>
      <xdr:col>46</xdr:col>
      <xdr:colOff>38100</xdr:colOff>
      <xdr:row>57</xdr:row>
      <xdr:rowOff>21025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12152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89806</xdr:rowOff>
    </xdr:from>
    <xdr:to>
      <xdr:col>41</xdr:col>
      <xdr:colOff>50800</xdr:colOff>
      <xdr:row>56</xdr:row>
      <xdr:rowOff>165642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691006"/>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29839</xdr:rowOff>
    </xdr:from>
    <xdr:to>
      <xdr:col>41</xdr:col>
      <xdr:colOff>101600</xdr:colOff>
      <xdr:row>55</xdr:row>
      <xdr:rowOff>131439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147966</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2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85027</xdr:rowOff>
    </xdr:from>
    <xdr:to>
      <xdr:col>36</xdr:col>
      <xdr:colOff>165100</xdr:colOff>
      <xdr:row>56</xdr:row>
      <xdr:rowOff>15177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31704</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155354</xdr:rowOff>
    </xdr:from>
    <xdr:to>
      <xdr:col>55</xdr:col>
      <xdr:colOff>50800</xdr:colOff>
      <xdr:row>57</xdr:row>
      <xdr:rowOff>85504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5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133781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3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165540</xdr:rowOff>
    </xdr:from>
    <xdr:to>
      <xdr:col>50</xdr:col>
      <xdr:colOff>165100</xdr:colOff>
      <xdr:row>57</xdr:row>
      <xdr:rowOff>95690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7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86817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85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64033</xdr:rowOff>
    </xdr:from>
    <xdr:to>
      <xdr:col>46</xdr:col>
      <xdr:colOff>38100</xdr:colOff>
      <xdr:row>56</xdr:row>
      <xdr:rowOff>165633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6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10710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44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114842</xdr:rowOff>
    </xdr:from>
    <xdr:to>
      <xdr:col>41</xdr:col>
      <xdr:colOff>101600</xdr:colOff>
      <xdr:row>57</xdr:row>
      <xdr:rowOff>44992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1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36119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39006</xdr:rowOff>
    </xdr:from>
    <xdr:to>
      <xdr:col>36</xdr:col>
      <xdr:colOff>165100</xdr:colOff>
      <xdr:row>56</xdr:row>
      <xdr:rowOff>140606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4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131733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73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142081</xdr:rowOff>
    </xdr:from>
    <xdr:to>
      <xdr:col>54</xdr:col>
      <xdr:colOff>189865</xdr:colOff>
      <xdr:row>79</xdr:row>
      <xdr:rowOff>42221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315031"/>
          <a:ext cx="1270" cy="1271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46048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42221</xdr:rowOff>
    </xdr:from>
    <xdr:to>
      <xdr:col>55</xdr:col>
      <xdr:colOff>88900</xdr:colOff>
      <xdr:row>79</xdr:row>
      <xdr:rowOff>42221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88758</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142081</xdr:rowOff>
    </xdr:from>
    <xdr:to>
      <xdr:col>55</xdr:col>
      <xdr:colOff>88900</xdr:colOff>
      <xdr:row>71</xdr:row>
      <xdr:rowOff>142081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3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165209</xdr:rowOff>
    </xdr:from>
    <xdr:to>
      <xdr:col>55</xdr:col>
      <xdr:colOff>0</xdr:colOff>
      <xdr:row>78</xdr:row>
      <xdr:rowOff>35173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366859"/>
          <a:ext cx="838200" cy="4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68172</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0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45295</xdr:rowOff>
    </xdr:from>
    <xdr:to>
      <xdr:col>55</xdr:col>
      <xdr:colOff>50800</xdr:colOff>
      <xdr:row>77</xdr:row>
      <xdr:rowOff>146895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125203</xdr:rowOff>
    </xdr:from>
    <xdr:to>
      <xdr:col>50</xdr:col>
      <xdr:colOff>114300</xdr:colOff>
      <xdr:row>78</xdr:row>
      <xdr:rowOff>35173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26853"/>
          <a:ext cx="889000" cy="8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41618</xdr:rowOff>
    </xdr:from>
    <xdr:to>
      <xdr:col>50</xdr:col>
      <xdr:colOff>165100</xdr:colOff>
      <xdr:row>77</xdr:row>
      <xdr:rowOff>143218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4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159745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125203</xdr:rowOff>
    </xdr:from>
    <xdr:to>
      <xdr:col>45</xdr:col>
      <xdr:colOff>177800</xdr:colOff>
      <xdr:row>77</xdr:row>
      <xdr:rowOff>142653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326853"/>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58782</xdr:rowOff>
    </xdr:from>
    <xdr:to>
      <xdr:col>46</xdr:col>
      <xdr:colOff>38100</xdr:colOff>
      <xdr:row>77</xdr:row>
      <xdr:rowOff>160382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5459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3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144938</xdr:rowOff>
    </xdr:from>
    <xdr:to>
      <xdr:col>41</xdr:col>
      <xdr:colOff>50800</xdr:colOff>
      <xdr:row>77</xdr:row>
      <xdr:rowOff>142653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2660788"/>
          <a:ext cx="889000" cy="6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105073</xdr:rowOff>
    </xdr:from>
    <xdr:to>
      <xdr:col>41</xdr:col>
      <xdr:colOff>101600</xdr:colOff>
      <xdr:row>76</xdr:row>
      <xdr:rowOff>35223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96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51750</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7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117132</xdr:rowOff>
    </xdr:from>
    <xdr:to>
      <xdr:col>36</xdr:col>
      <xdr:colOff>165100</xdr:colOff>
      <xdr:row>76</xdr:row>
      <xdr:rowOff>47282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97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38409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114409</xdr:rowOff>
    </xdr:from>
    <xdr:to>
      <xdr:col>55</xdr:col>
      <xdr:colOff>50800</xdr:colOff>
      <xdr:row>78</xdr:row>
      <xdr:rowOff>44559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92836</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29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155823</xdr:rowOff>
    </xdr:from>
    <xdr:to>
      <xdr:col>50</xdr:col>
      <xdr:colOff>165100</xdr:colOff>
      <xdr:row>78</xdr:row>
      <xdr:rowOff>85973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77100</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4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74403</xdr:rowOff>
    </xdr:from>
    <xdr:to>
      <xdr:col>46</xdr:col>
      <xdr:colOff>38100</xdr:colOff>
      <xdr:row>78</xdr:row>
      <xdr:rowOff>4553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7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167130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3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91853</xdr:rowOff>
    </xdr:from>
    <xdr:to>
      <xdr:col>41</xdr:col>
      <xdr:colOff>101600</xdr:colOff>
      <xdr:row>78</xdr:row>
      <xdr:rowOff>22003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9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13130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38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94138</xdr:rowOff>
    </xdr:from>
    <xdr:to>
      <xdr:col>36</xdr:col>
      <xdr:colOff>165100</xdr:colOff>
      <xdr:row>74</xdr:row>
      <xdr:rowOff>24288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26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40815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238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66818</xdr:rowOff>
    </xdr:from>
    <xdr:to>
      <xdr:col>54</xdr:col>
      <xdr:colOff>189865</xdr:colOff>
      <xdr:row>98</xdr:row>
      <xdr:rowOff>77256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840218"/>
          <a:ext cx="1270" cy="103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81083</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8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77256</xdr:rowOff>
    </xdr:from>
    <xdr:to>
      <xdr:col>55</xdr:col>
      <xdr:colOff>88900</xdr:colOff>
      <xdr:row>98</xdr:row>
      <xdr:rowOff>77256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7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13495</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61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66818</xdr:rowOff>
    </xdr:from>
    <xdr:to>
      <xdr:col>55</xdr:col>
      <xdr:colOff>88900</xdr:colOff>
      <xdr:row>92</xdr:row>
      <xdr:rowOff>66818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84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24851</xdr:rowOff>
    </xdr:from>
    <xdr:to>
      <xdr:col>55</xdr:col>
      <xdr:colOff>0</xdr:colOff>
      <xdr:row>98</xdr:row>
      <xdr:rowOff>78445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826951"/>
          <a:ext cx="838200" cy="5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34424</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4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11547</xdr:rowOff>
    </xdr:from>
    <xdr:to>
      <xdr:col>55</xdr:col>
      <xdr:colOff>50800</xdr:colOff>
      <xdr:row>97</xdr:row>
      <xdr:rowOff>113147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6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63128</xdr:rowOff>
    </xdr:from>
    <xdr:to>
      <xdr:col>50</xdr:col>
      <xdr:colOff>114300</xdr:colOff>
      <xdr:row>98</xdr:row>
      <xdr:rowOff>78445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693778"/>
          <a:ext cx="889000" cy="18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40922</xdr:rowOff>
    </xdr:from>
    <xdr:to>
      <xdr:col>50</xdr:col>
      <xdr:colOff>165100</xdr:colOff>
      <xdr:row>97</xdr:row>
      <xdr:rowOff>142522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67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159049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4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63128</xdr:rowOff>
    </xdr:from>
    <xdr:to>
      <xdr:col>45</xdr:col>
      <xdr:colOff>177800</xdr:colOff>
      <xdr:row>97</xdr:row>
      <xdr:rowOff>85243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693778"/>
          <a:ext cx="889000" cy="2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41191</xdr:rowOff>
    </xdr:from>
    <xdr:to>
      <xdr:col>46</xdr:col>
      <xdr:colOff>38100</xdr:colOff>
      <xdr:row>97</xdr:row>
      <xdr:rowOff>142791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67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133918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76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85243</xdr:rowOff>
    </xdr:from>
    <xdr:to>
      <xdr:col>41</xdr:col>
      <xdr:colOff>50800</xdr:colOff>
      <xdr:row>98</xdr:row>
      <xdr:rowOff>52704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715893"/>
          <a:ext cx="889000" cy="13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132307</xdr:rowOff>
    </xdr:from>
    <xdr:to>
      <xdr:col>41</xdr:col>
      <xdr:colOff>101600</xdr:colOff>
      <xdr:row>97</xdr:row>
      <xdr:rowOff>62457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9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78984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xdr:rowOff>
    </xdr:from>
    <xdr:to>
      <xdr:col>36</xdr:col>
      <xdr:colOff>165100</xdr:colOff>
      <xdr:row>97</xdr:row>
      <xdr:rowOff>109393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125920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4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145501</xdr:rowOff>
    </xdr:from>
    <xdr:to>
      <xdr:col>55</xdr:col>
      <xdr:colOff>50800</xdr:colOff>
      <xdr:row>98</xdr:row>
      <xdr:rowOff>75651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77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60428</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9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27645</xdr:rowOff>
    </xdr:from>
    <xdr:to>
      <xdr:col>50</xdr:col>
      <xdr:colOff>165100</xdr:colOff>
      <xdr:row>98</xdr:row>
      <xdr:rowOff>129245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82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120372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9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12328</xdr:rowOff>
    </xdr:from>
    <xdr:to>
      <xdr:col>46</xdr:col>
      <xdr:colOff>38100</xdr:colOff>
      <xdr:row>97</xdr:row>
      <xdr:rowOff>113928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4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130455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41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34443</xdr:rowOff>
    </xdr:from>
    <xdr:to>
      <xdr:col>41</xdr:col>
      <xdr:colOff>101600</xdr:colOff>
      <xdr:row>97</xdr:row>
      <xdr:rowOff>136043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127170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75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1904</xdr:rowOff>
    </xdr:from>
    <xdr:to>
      <xdr:col>36</xdr:col>
      <xdr:colOff>165100</xdr:colOff>
      <xdr:row>98</xdr:row>
      <xdr:rowOff>103504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0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94631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52438</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367388"/>
          <a:ext cx="1269" cy="1363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170565</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52438</xdr:rowOff>
    </xdr:from>
    <xdr:to>
      <xdr:col>86</xdr:col>
      <xdr:colOff>25400</xdr:colOff>
      <xdr:row>31</xdr:row>
      <xdr:rowOff>52438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36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25121</xdr:rowOff>
    </xdr:from>
    <xdr:to>
      <xdr:col>85</xdr:col>
      <xdr:colOff>127000</xdr:colOff>
      <xdr:row>39</xdr:row>
      <xdr:rowOff>37008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11671"/>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69397</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46520</xdr:rowOff>
    </xdr:from>
    <xdr:to>
      <xdr:col>85</xdr:col>
      <xdr:colOff>177800</xdr:colOff>
      <xdr:row>38</xdr:row>
      <xdr:rowOff>148120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5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25121</xdr:rowOff>
    </xdr:from>
    <xdr:to>
      <xdr:col>81</xdr:col>
      <xdr:colOff>50800</xdr:colOff>
      <xdr:row>39</xdr:row>
      <xdr:rowOff>44018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711671"/>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95314</xdr:rowOff>
    </xdr:from>
    <xdr:to>
      <xdr:col>81</xdr:col>
      <xdr:colOff>101600</xdr:colOff>
      <xdr:row>39</xdr:row>
      <xdr:rowOff>25464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1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41991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3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13030</xdr:rowOff>
    </xdr:from>
    <xdr:to>
      <xdr:col>76</xdr:col>
      <xdr:colOff>114300</xdr:colOff>
      <xdr:row>39</xdr:row>
      <xdr:rowOff>44018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356680"/>
          <a:ext cx="889000" cy="37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102362</xdr:rowOff>
    </xdr:from>
    <xdr:to>
      <xdr:col>76</xdr:col>
      <xdr:colOff>165100</xdr:colOff>
      <xdr:row>39</xdr:row>
      <xdr:rowOff>32512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49039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13030</xdr:rowOff>
    </xdr:from>
    <xdr:to>
      <xdr:col>71</xdr:col>
      <xdr:colOff>177800</xdr:colOff>
      <xdr:row>38</xdr:row>
      <xdr:rowOff>85687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356680"/>
          <a:ext cx="889000" cy="24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72530</xdr:rowOff>
    </xdr:from>
    <xdr:to>
      <xdr:col>72</xdr:col>
      <xdr:colOff>38100</xdr:colOff>
      <xdr:row>39</xdr:row>
      <xdr:rowOff>2680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8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165257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6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170802</xdr:rowOff>
    </xdr:from>
    <xdr:to>
      <xdr:col>67</xdr:col>
      <xdr:colOff>101600</xdr:colOff>
      <xdr:row>38</xdr:row>
      <xdr:rowOff>100952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1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117479</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2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157658</xdr:rowOff>
    </xdr:from>
    <xdr:to>
      <xdr:col>85</xdr:col>
      <xdr:colOff>177800</xdr:colOff>
      <xdr:row>39</xdr:row>
      <xdr:rowOff>87808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72585</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587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145771</xdr:rowOff>
    </xdr:from>
    <xdr:to>
      <xdr:col>81</xdr:col>
      <xdr:colOff>101600</xdr:colOff>
      <xdr:row>39</xdr:row>
      <xdr:rowOff>75921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67048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46428" y="675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164668</xdr:rowOff>
    </xdr:from>
    <xdr:to>
      <xdr:col>76</xdr:col>
      <xdr:colOff>165100</xdr:colOff>
      <xdr:row>39</xdr:row>
      <xdr:rowOff>94818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85945</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35333" y="6772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133680</xdr:rowOff>
    </xdr:from>
    <xdr:to>
      <xdr:col>72</xdr:col>
      <xdr:colOff>38100</xdr:colOff>
      <xdr:row>37</xdr:row>
      <xdr:rowOff>63830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3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80357</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08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34887</xdr:rowOff>
    </xdr:from>
    <xdr:to>
      <xdr:col>67</xdr:col>
      <xdr:colOff>101600</xdr:colOff>
      <xdr:row>38</xdr:row>
      <xdr:rowOff>136487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5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127614</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64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16675</xdr:rowOff>
    </xdr:from>
    <xdr:to>
      <xdr:col>85</xdr:col>
      <xdr:colOff>126364</xdr:colOff>
      <xdr:row>79</xdr:row>
      <xdr:rowOff>12548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18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16375</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12548</xdr:rowOff>
    </xdr:from>
    <xdr:to>
      <xdr:col>86</xdr:col>
      <xdr:colOff>25400</xdr:colOff>
      <xdr:row>79</xdr:row>
      <xdr:rowOff>12548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5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9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16675</xdr:rowOff>
    </xdr:from>
    <xdr:to>
      <xdr:col>86</xdr:col>
      <xdr:colOff>25400</xdr:colOff>
      <xdr:row>70</xdr:row>
      <xdr:rowOff>16675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18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59309</xdr:rowOff>
    </xdr:from>
    <xdr:to>
      <xdr:col>85</xdr:col>
      <xdr:colOff>127000</xdr:colOff>
      <xdr:row>71</xdr:row>
      <xdr:rowOff>141186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2232259"/>
          <a:ext cx="8382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90009</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77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111582</xdr:rowOff>
    </xdr:from>
    <xdr:to>
      <xdr:col>85</xdr:col>
      <xdr:colOff>177800</xdr:colOff>
      <xdr:row>75</xdr:row>
      <xdr:rowOff>41732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7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59309</xdr:rowOff>
    </xdr:from>
    <xdr:to>
      <xdr:col>81</xdr:col>
      <xdr:colOff>50800</xdr:colOff>
      <xdr:row>71</xdr:row>
      <xdr:rowOff>113995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232259"/>
          <a:ext cx="889000" cy="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88341</xdr:rowOff>
    </xdr:from>
    <xdr:to>
      <xdr:col>81</xdr:col>
      <xdr:colOff>101600</xdr:colOff>
      <xdr:row>75</xdr:row>
      <xdr:rowOff>18491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7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9618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8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113995</xdr:rowOff>
    </xdr:from>
    <xdr:to>
      <xdr:col>76</xdr:col>
      <xdr:colOff>114300</xdr:colOff>
      <xdr:row>72</xdr:row>
      <xdr:rowOff>7214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286945"/>
          <a:ext cx="8890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112331</xdr:rowOff>
    </xdr:from>
    <xdr:to>
      <xdr:col>76</xdr:col>
      <xdr:colOff>165100</xdr:colOff>
      <xdr:row>75</xdr:row>
      <xdr:rowOff>42481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33608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9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142799</xdr:rowOff>
    </xdr:from>
    <xdr:to>
      <xdr:col>71</xdr:col>
      <xdr:colOff>177800</xdr:colOff>
      <xdr:row>72</xdr:row>
      <xdr:rowOff>7214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315749"/>
          <a:ext cx="889000" cy="3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36411</xdr:rowOff>
    </xdr:from>
    <xdr:to>
      <xdr:col>72</xdr:col>
      <xdr:colOff>38100</xdr:colOff>
      <xdr:row>73</xdr:row>
      <xdr:rowOff>138011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5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129138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64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72631</xdr:rowOff>
    </xdr:from>
    <xdr:to>
      <xdr:col>67</xdr:col>
      <xdr:colOff>101600</xdr:colOff>
      <xdr:row>74</xdr:row>
      <xdr:rowOff>2781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5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165358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68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90386</xdr:rowOff>
    </xdr:from>
    <xdr:to>
      <xdr:col>85</xdr:col>
      <xdr:colOff>177800</xdr:colOff>
      <xdr:row>72</xdr:row>
      <xdr:rowOff>20536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2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113263</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114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8509</xdr:rowOff>
    </xdr:from>
    <xdr:to>
      <xdr:col>81</xdr:col>
      <xdr:colOff>101600</xdr:colOff>
      <xdr:row>71</xdr:row>
      <xdr:rowOff>110109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18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126636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195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63195</xdr:rowOff>
    </xdr:from>
    <xdr:to>
      <xdr:col>76</xdr:col>
      <xdr:colOff>165100</xdr:colOff>
      <xdr:row>71</xdr:row>
      <xdr:rowOff>164795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23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9872</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201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127864</xdr:rowOff>
    </xdr:from>
    <xdr:to>
      <xdr:col>72</xdr:col>
      <xdr:colOff>38100</xdr:colOff>
      <xdr:row>72</xdr:row>
      <xdr:rowOff>58014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30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74541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07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91999</xdr:rowOff>
    </xdr:from>
    <xdr:to>
      <xdr:col>67</xdr:col>
      <xdr:colOff>101600</xdr:colOff>
      <xdr:row>72</xdr:row>
      <xdr:rowOff>22149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2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38676</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04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24747</xdr:rowOff>
    </xdr:from>
    <xdr:to>
      <xdr:col>85</xdr:col>
      <xdr:colOff>126364</xdr:colOff>
      <xdr:row>99</xdr:row>
      <xdr:rowOff>57452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26697"/>
          <a:ext cx="1269" cy="140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61279</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3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57452</xdr:rowOff>
    </xdr:from>
    <xdr:to>
      <xdr:col>86</xdr:col>
      <xdr:colOff>25400</xdr:colOff>
      <xdr:row>99</xdr:row>
      <xdr:rowOff>57452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142874</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4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24747</xdr:rowOff>
    </xdr:from>
    <xdr:to>
      <xdr:col>86</xdr:col>
      <xdr:colOff>25400</xdr:colOff>
      <xdr:row>91</xdr:row>
      <xdr:rowOff>24747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2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69700</xdr:rowOff>
    </xdr:from>
    <xdr:to>
      <xdr:col>85</xdr:col>
      <xdr:colOff>127000</xdr:colOff>
      <xdr:row>98</xdr:row>
      <xdr:rowOff>40717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528900"/>
          <a:ext cx="838200" cy="31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124530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412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101653</xdr:rowOff>
    </xdr:from>
    <xdr:to>
      <xdr:col>85</xdr:col>
      <xdr:colOff>177800</xdr:colOff>
      <xdr:row>97</xdr:row>
      <xdr:rowOff>31803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56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69700</xdr:rowOff>
    </xdr:from>
    <xdr:to>
      <xdr:col>81</xdr:col>
      <xdr:colOff>50800</xdr:colOff>
      <xdr:row>97</xdr:row>
      <xdr:rowOff>6410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528900"/>
          <a:ext cx="889000" cy="10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10376</xdr:rowOff>
    </xdr:from>
    <xdr:to>
      <xdr:col>81</xdr:col>
      <xdr:colOff>101600</xdr:colOff>
      <xdr:row>96</xdr:row>
      <xdr:rowOff>111976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4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128503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24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6410</xdr:rowOff>
    </xdr:from>
    <xdr:to>
      <xdr:col>76</xdr:col>
      <xdr:colOff>114300</xdr:colOff>
      <xdr:row>98</xdr:row>
      <xdr:rowOff>120253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637060"/>
          <a:ext cx="889000" cy="28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109981</xdr:rowOff>
    </xdr:from>
    <xdr:to>
      <xdr:col>76</xdr:col>
      <xdr:colOff>165100</xdr:colOff>
      <xdr:row>96</xdr:row>
      <xdr:rowOff>40131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56658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1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45779</xdr:rowOff>
    </xdr:from>
    <xdr:to>
      <xdr:col>71</xdr:col>
      <xdr:colOff>177800</xdr:colOff>
      <xdr:row>98</xdr:row>
      <xdr:rowOff>120253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47879"/>
          <a:ext cx="889000" cy="7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37922</xdr:rowOff>
    </xdr:from>
    <xdr:to>
      <xdr:col>72</xdr:col>
      <xdr:colOff>38100</xdr:colOff>
      <xdr:row>95</xdr:row>
      <xdr:rowOff>139522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32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156049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10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2522</xdr:rowOff>
    </xdr:from>
    <xdr:to>
      <xdr:col>67</xdr:col>
      <xdr:colOff>101600</xdr:colOff>
      <xdr:row>96</xdr:row>
      <xdr:rowOff>104122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46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120649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2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161367</xdr:rowOff>
    </xdr:from>
    <xdr:to>
      <xdr:col>85</xdr:col>
      <xdr:colOff>177800</xdr:colOff>
      <xdr:row>98</xdr:row>
      <xdr:rowOff>91517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139794</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7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18900</xdr:rowOff>
    </xdr:from>
    <xdr:to>
      <xdr:col>81</xdr:col>
      <xdr:colOff>101600</xdr:colOff>
      <xdr:row>96</xdr:row>
      <xdr:rowOff>120500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4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111627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57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127060</xdr:rowOff>
    </xdr:from>
    <xdr:to>
      <xdr:col>76</xdr:col>
      <xdr:colOff>165100</xdr:colOff>
      <xdr:row>97</xdr:row>
      <xdr:rowOff>57210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58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48337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67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69453</xdr:rowOff>
    </xdr:from>
    <xdr:to>
      <xdr:col>72</xdr:col>
      <xdr:colOff>38100</xdr:colOff>
      <xdr:row>98</xdr:row>
      <xdr:rowOff>171053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162180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166429</xdr:rowOff>
    </xdr:from>
    <xdr:to>
      <xdr:col>67</xdr:col>
      <xdr:colOff>101600</xdr:colOff>
      <xdr:row>98</xdr:row>
      <xdr:rowOff>96579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9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87706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8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84322</xdr:rowOff>
    </xdr:from>
    <xdr:to>
      <xdr:col>116</xdr:col>
      <xdr:colOff>62864</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27822"/>
          <a:ext cx="1269" cy="13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30999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0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84322</xdr:rowOff>
    </xdr:from>
    <xdr:to>
      <xdr:col>116</xdr:col>
      <xdr:colOff>152400</xdr:colOff>
      <xdr:row>30</xdr:row>
      <xdr:rowOff>84322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2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129584</xdr:rowOff>
    </xdr:from>
    <xdr:to>
      <xdr:col>116</xdr:col>
      <xdr:colOff>63500</xdr:colOff>
      <xdr:row>36</xdr:row>
      <xdr:rowOff>120440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130334"/>
          <a:ext cx="8382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91330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63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112903</xdr:rowOff>
    </xdr:from>
    <xdr:to>
      <xdr:col>116</xdr:col>
      <xdr:colOff>114300</xdr:colOff>
      <xdr:row>37</xdr:row>
      <xdr:rowOff>43053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28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120440</xdr:rowOff>
    </xdr:from>
    <xdr:to>
      <xdr:col>111</xdr:col>
      <xdr:colOff>177800</xdr:colOff>
      <xdr:row>36</xdr:row>
      <xdr:rowOff>127641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292640"/>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133591</xdr:rowOff>
    </xdr:from>
    <xdr:to>
      <xdr:col>112</xdr:col>
      <xdr:colOff>38100</xdr:colOff>
      <xdr:row>37</xdr:row>
      <xdr:rowOff>63741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0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54868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30772</xdr:rowOff>
    </xdr:from>
    <xdr:to>
      <xdr:col>107</xdr:col>
      <xdr:colOff>50800</xdr:colOff>
      <xdr:row>36</xdr:row>
      <xdr:rowOff>127641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202972"/>
          <a:ext cx="889000" cy="9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114503</xdr:rowOff>
    </xdr:from>
    <xdr:to>
      <xdr:col>107</xdr:col>
      <xdr:colOff>101600</xdr:colOff>
      <xdr:row>37</xdr:row>
      <xdr:rowOff>44653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28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35780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7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1912</xdr:rowOff>
    </xdr:from>
    <xdr:to>
      <xdr:col>102</xdr:col>
      <xdr:colOff>114300</xdr:colOff>
      <xdr:row>36</xdr:row>
      <xdr:rowOff>30772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174112"/>
          <a:ext cx="889000" cy="2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62783</xdr:rowOff>
    </xdr:from>
    <xdr:to>
      <xdr:col>102</xdr:col>
      <xdr:colOff>165100</xdr:colOff>
      <xdr:row>36</xdr:row>
      <xdr:rowOff>164383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23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155510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2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54553</xdr:rowOff>
    </xdr:from>
    <xdr:to>
      <xdr:col>98</xdr:col>
      <xdr:colOff>38100</xdr:colOff>
      <xdr:row>36</xdr:row>
      <xdr:rowOff>156153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147280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1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78784</xdr:rowOff>
    </xdr:from>
    <xdr:to>
      <xdr:col>116</xdr:col>
      <xdr:colOff>114300</xdr:colOff>
      <xdr:row>36</xdr:row>
      <xdr:rowOff>8934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0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101661</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593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69640</xdr:rowOff>
    </xdr:from>
    <xdr:to>
      <xdr:col>112</xdr:col>
      <xdr:colOff>38100</xdr:colOff>
      <xdr:row>36</xdr:row>
      <xdr:rowOff>171240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2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16317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601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76841</xdr:rowOff>
    </xdr:from>
    <xdr:to>
      <xdr:col>107</xdr:col>
      <xdr:colOff>101600</xdr:colOff>
      <xdr:row>37</xdr:row>
      <xdr:rowOff>6991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24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23518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602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151422</xdr:rowOff>
    </xdr:from>
    <xdr:to>
      <xdr:col>102</xdr:col>
      <xdr:colOff>165100</xdr:colOff>
      <xdr:row>36</xdr:row>
      <xdr:rowOff>81572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15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98099</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592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122562</xdr:rowOff>
    </xdr:from>
    <xdr:to>
      <xdr:col>98</xdr:col>
      <xdr:colOff>38100</xdr:colOff>
      <xdr:row>36</xdr:row>
      <xdr:rowOff>52712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1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69239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58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157393</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901343"/>
          <a:ext cx="1269" cy="118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104070</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7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157393</xdr:rowOff>
    </xdr:from>
    <xdr:to>
      <xdr:col>116</xdr:col>
      <xdr:colOff>152400</xdr:colOff>
      <xdr:row>51</xdr:row>
      <xdr:rowOff>157393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90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31893</xdr:rowOff>
    </xdr:from>
    <xdr:to>
      <xdr:col>116</xdr:col>
      <xdr:colOff>63500</xdr:colOff>
      <xdr:row>58</xdr:row>
      <xdr:rowOff>33950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975993"/>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136831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38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113954</xdr:rowOff>
    </xdr:from>
    <xdr:to>
      <xdr:col>116</xdr:col>
      <xdr:colOff>114300</xdr:colOff>
      <xdr:row>58</xdr:row>
      <xdr:rowOff>44104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8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25629</xdr:rowOff>
    </xdr:from>
    <xdr:to>
      <xdr:col>111</xdr:col>
      <xdr:colOff>177800</xdr:colOff>
      <xdr:row>58</xdr:row>
      <xdr:rowOff>33950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969729"/>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109108</xdr:rowOff>
    </xdr:from>
    <xdr:to>
      <xdr:col>112</xdr:col>
      <xdr:colOff>38100</xdr:colOff>
      <xdr:row>58</xdr:row>
      <xdr:rowOff>39258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8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55785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65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6792</xdr:rowOff>
    </xdr:from>
    <xdr:to>
      <xdr:col>107</xdr:col>
      <xdr:colOff>50800</xdr:colOff>
      <xdr:row>58</xdr:row>
      <xdr:rowOff>25629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950892"/>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97587</xdr:rowOff>
    </xdr:from>
    <xdr:to>
      <xdr:col>107</xdr:col>
      <xdr:colOff>101600</xdr:colOff>
      <xdr:row>58</xdr:row>
      <xdr:rowOff>27737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44264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64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163749</xdr:rowOff>
    </xdr:from>
    <xdr:to>
      <xdr:col>102</xdr:col>
      <xdr:colOff>114300</xdr:colOff>
      <xdr:row>58</xdr:row>
      <xdr:rowOff>6792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936399"/>
          <a:ext cx="889000" cy="1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91323</xdr:rowOff>
    </xdr:from>
    <xdr:to>
      <xdr:col>102</xdr:col>
      <xdr:colOff>165100</xdr:colOff>
      <xdr:row>58</xdr:row>
      <xdr:rowOff>21473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86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38000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63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114274</xdr:rowOff>
    </xdr:from>
    <xdr:to>
      <xdr:col>98</xdr:col>
      <xdr:colOff>38100</xdr:colOff>
      <xdr:row>58</xdr:row>
      <xdr:rowOff>44424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88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35551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97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152543</xdr:rowOff>
    </xdr:from>
    <xdr:to>
      <xdr:col>116</xdr:col>
      <xdr:colOff>114300</xdr:colOff>
      <xdr:row>58</xdr:row>
      <xdr:rowOff>82693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2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92382</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6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154600</xdr:rowOff>
    </xdr:from>
    <xdr:to>
      <xdr:col>112</xdr:col>
      <xdr:colOff>38100</xdr:colOff>
      <xdr:row>58</xdr:row>
      <xdr:rowOff>84750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75877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01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146279</xdr:rowOff>
    </xdr:from>
    <xdr:to>
      <xdr:col>107</xdr:col>
      <xdr:colOff>101600</xdr:colOff>
      <xdr:row>58</xdr:row>
      <xdr:rowOff>76429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1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67556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127442</xdr:rowOff>
    </xdr:from>
    <xdr:to>
      <xdr:col>102</xdr:col>
      <xdr:colOff>165100</xdr:colOff>
      <xdr:row>58</xdr:row>
      <xdr:rowOff>57592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0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48719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99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112949</xdr:rowOff>
    </xdr:from>
    <xdr:to>
      <xdr:col>98</xdr:col>
      <xdr:colOff>38100</xdr:colOff>
      <xdr:row>58</xdr:row>
      <xdr:rowOff>43099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8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59626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66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163399</xdr:rowOff>
    </xdr:from>
    <xdr:to>
      <xdr:col>116</xdr:col>
      <xdr:colOff>62864</xdr:colOff>
      <xdr:row>78</xdr:row>
      <xdr:rowOff>102933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93449"/>
          <a:ext cx="1269" cy="148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106760</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7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102933</xdr:rowOff>
    </xdr:from>
    <xdr:to>
      <xdr:col>116</xdr:col>
      <xdr:colOff>152400</xdr:colOff>
      <xdr:row>78</xdr:row>
      <xdr:rowOff>102933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7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110076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6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163399</xdr:rowOff>
    </xdr:from>
    <xdr:to>
      <xdr:col>116</xdr:col>
      <xdr:colOff>152400</xdr:colOff>
      <xdr:row>69</xdr:row>
      <xdr:rowOff>163399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9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67405</xdr:rowOff>
    </xdr:from>
    <xdr:to>
      <xdr:col>116</xdr:col>
      <xdr:colOff>63500</xdr:colOff>
      <xdr:row>74</xdr:row>
      <xdr:rowOff>120174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754705"/>
          <a:ext cx="8382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165168</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52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15291</xdr:rowOff>
    </xdr:from>
    <xdr:to>
      <xdr:col>116</xdr:col>
      <xdr:colOff>114300</xdr:colOff>
      <xdr:row>75</xdr:row>
      <xdr:rowOff>116891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7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120174</xdr:rowOff>
    </xdr:from>
    <xdr:to>
      <xdr:col>111</xdr:col>
      <xdr:colOff>177800</xdr:colOff>
      <xdr:row>75</xdr:row>
      <xdr:rowOff>53499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807474"/>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160204</xdr:rowOff>
    </xdr:from>
    <xdr:to>
      <xdr:col>112</xdr:col>
      <xdr:colOff>38100</xdr:colOff>
      <xdr:row>75</xdr:row>
      <xdr:rowOff>90354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8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81481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37192</xdr:rowOff>
    </xdr:from>
    <xdr:to>
      <xdr:col>107</xdr:col>
      <xdr:colOff>50800</xdr:colOff>
      <xdr:row>75</xdr:row>
      <xdr:rowOff>53499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895942"/>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144602</xdr:rowOff>
    </xdr:from>
    <xdr:to>
      <xdr:col>107</xdr:col>
      <xdr:colOff>101600</xdr:colOff>
      <xdr:row>75</xdr:row>
      <xdr:rowOff>74752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91279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37192</xdr:rowOff>
    </xdr:from>
    <xdr:to>
      <xdr:col>102</xdr:col>
      <xdr:colOff>114300</xdr:colOff>
      <xdr:row>75</xdr:row>
      <xdr:rowOff>60128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895942"/>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148717</xdr:rowOff>
    </xdr:from>
    <xdr:to>
      <xdr:col>102</xdr:col>
      <xdr:colOff>165100</xdr:colOff>
      <xdr:row>74</xdr:row>
      <xdr:rowOff>78867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95394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4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84385</xdr:rowOff>
    </xdr:from>
    <xdr:to>
      <xdr:col>98</xdr:col>
      <xdr:colOff>38100</xdr:colOff>
      <xdr:row>74</xdr:row>
      <xdr:rowOff>14535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31062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16605</xdr:rowOff>
    </xdr:from>
    <xdr:to>
      <xdr:col>116</xdr:col>
      <xdr:colOff>114300</xdr:colOff>
      <xdr:row>74</xdr:row>
      <xdr:rowOff>118205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70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39482</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55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69374</xdr:rowOff>
    </xdr:from>
    <xdr:to>
      <xdr:col>112</xdr:col>
      <xdr:colOff>38100</xdr:colOff>
      <xdr:row>74</xdr:row>
      <xdr:rowOff>170974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16051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53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2699</xdr:rowOff>
    </xdr:from>
    <xdr:to>
      <xdr:col>107</xdr:col>
      <xdr:colOff>101600</xdr:colOff>
      <xdr:row>75</xdr:row>
      <xdr:rowOff>104299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8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95426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9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157842</xdr:rowOff>
    </xdr:from>
    <xdr:to>
      <xdr:col>102</xdr:col>
      <xdr:colOff>165100</xdr:colOff>
      <xdr:row>75</xdr:row>
      <xdr:rowOff>87992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84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79119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9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9328</xdr:rowOff>
    </xdr:from>
    <xdr:to>
      <xdr:col>98</xdr:col>
      <xdr:colOff>38100</xdr:colOff>
      <xdr:row>75</xdr:row>
      <xdr:rowOff>110928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8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102055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96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共通項目として、分母となる人口が減少していることから、全体的に住民一人当たりコストは増加傾向にある。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物件費は住民一人当たり</a:t>
          </a:r>
          <a:r>
            <a:rPr kumimoji="1" lang="en-US" altLang="ja-JP" sz="1100">
              <a:latin typeface="ＭＳ Ｐゴシック" panose="020B0600070205080204" pitchFamily="50" charset="-128"/>
              <a:ea typeface="ＭＳ Ｐゴシック" panose="020B0600070205080204" pitchFamily="50" charset="-128"/>
            </a:rPr>
            <a:t>109,335</a:t>
          </a:r>
          <a:r>
            <a:rPr kumimoji="1" lang="ja-JP" altLang="en-US" sz="11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100">
              <a:latin typeface="ＭＳ Ｐゴシック" panose="020B0600070205080204" pitchFamily="50" charset="-128"/>
              <a:ea typeface="ＭＳ Ｐゴシック" panose="020B0600070205080204" pitchFamily="50" charset="-128"/>
            </a:rPr>
            <a:t>11.2</a:t>
          </a:r>
          <a:r>
            <a:rPr kumimoji="1" lang="ja-JP" altLang="en-US" sz="1100">
              <a:latin typeface="ＭＳ Ｐゴシック" panose="020B0600070205080204" pitchFamily="50" charset="-128"/>
              <a:ea typeface="ＭＳ Ｐゴシック" panose="020B0600070205080204" pitchFamily="50" charset="-128"/>
            </a:rPr>
            <a:t>％増となっている。主な要因は、公共施設等の解体撤去（</a:t>
          </a:r>
          <a:r>
            <a:rPr kumimoji="1" lang="en-US" altLang="ja-JP" sz="1100">
              <a:latin typeface="ＭＳ Ｐゴシック" panose="020B0600070205080204" pitchFamily="50" charset="-128"/>
              <a:ea typeface="ＭＳ Ｐゴシック" panose="020B0600070205080204" pitchFamily="50" charset="-128"/>
            </a:rPr>
            <a:t>23,816</a:t>
          </a:r>
          <a:r>
            <a:rPr kumimoji="1" lang="ja-JP" altLang="en-US" sz="1100">
              <a:latin typeface="ＭＳ Ｐゴシック" panose="020B0600070205080204" pitchFamily="50" charset="-128"/>
              <a:ea typeface="ＭＳ Ｐゴシック" panose="020B0600070205080204" pitchFamily="50" charset="-128"/>
            </a:rPr>
            <a:t>千円）増等によるもの。</a:t>
          </a:r>
        </a:p>
        <a:p>
          <a:r>
            <a:rPr kumimoji="1" lang="ja-JP" altLang="en-US" sz="1100">
              <a:latin typeface="ＭＳ Ｐゴシック" panose="020B0600070205080204" pitchFamily="50" charset="-128"/>
              <a:ea typeface="ＭＳ Ｐゴシック" panose="020B0600070205080204" pitchFamily="50" charset="-128"/>
            </a:rPr>
            <a:t>　扶助費は住民一人当たり</a:t>
          </a:r>
          <a:r>
            <a:rPr kumimoji="1" lang="en-US" altLang="ja-JP" sz="1100">
              <a:latin typeface="ＭＳ Ｐゴシック" panose="020B0600070205080204" pitchFamily="50" charset="-128"/>
              <a:ea typeface="ＭＳ Ｐゴシック" panose="020B0600070205080204" pitchFamily="50" charset="-128"/>
            </a:rPr>
            <a:t>99,373</a:t>
          </a:r>
          <a:r>
            <a:rPr kumimoji="1" lang="ja-JP" altLang="en-US" sz="11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％増となっている。主な要因は、電力・ガス食料品等価格高騰緊急支援給付金（社会福祉費△</a:t>
          </a:r>
          <a:r>
            <a:rPr kumimoji="1" lang="en-US" altLang="ja-JP" sz="1100">
              <a:latin typeface="ＭＳ Ｐゴシック" panose="020B0600070205080204" pitchFamily="50" charset="-128"/>
              <a:ea typeface="ＭＳ Ｐゴシック" panose="020B0600070205080204" pitchFamily="50" charset="-128"/>
            </a:rPr>
            <a:t>34,810</a:t>
          </a:r>
          <a:r>
            <a:rPr kumimoji="1" lang="ja-JP" altLang="en-US" sz="1100">
              <a:latin typeface="ＭＳ Ｐゴシック" panose="020B0600070205080204" pitchFamily="50" charset="-128"/>
              <a:ea typeface="ＭＳ Ｐゴシック" panose="020B0600070205080204" pitchFamily="50" charset="-128"/>
            </a:rPr>
            <a:t>千円）減や物価高騰対応重点支援交付金（</a:t>
          </a:r>
          <a:r>
            <a:rPr kumimoji="1" lang="en-US" altLang="ja-JP" sz="1100">
              <a:latin typeface="ＭＳ Ｐゴシック" panose="020B0600070205080204" pitchFamily="50" charset="-128"/>
              <a:ea typeface="ＭＳ Ｐゴシック" panose="020B0600070205080204" pitchFamily="50" charset="-128"/>
            </a:rPr>
            <a:t>170,310</a:t>
          </a:r>
          <a:r>
            <a:rPr kumimoji="1" lang="ja-JP" altLang="en-US" sz="1100">
              <a:latin typeface="ＭＳ Ｐゴシック" panose="020B0600070205080204" pitchFamily="50" charset="-128"/>
              <a:ea typeface="ＭＳ Ｐゴシック" panose="020B0600070205080204" pitchFamily="50" charset="-128"/>
            </a:rPr>
            <a:t>千円）増等によるもの。</a:t>
          </a:r>
        </a:p>
        <a:p>
          <a:r>
            <a:rPr kumimoji="1" lang="ja-JP" altLang="en-US" sz="1100">
              <a:latin typeface="ＭＳ Ｐゴシック" panose="020B0600070205080204" pitchFamily="50" charset="-128"/>
              <a:ea typeface="ＭＳ Ｐゴシック" panose="020B0600070205080204" pitchFamily="50" charset="-128"/>
            </a:rPr>
            <a:t>　補助費等は住民一人当たり</a:t>
          </a:r>
          <a:r>
            <a:rPr kumimoji="1" lang="en-US" altLang="ja-JP" sz="1100">
              <a:latin typeface="ＭＳ Ｐゴシック" panose="020B0600070205080204" pitchFamily="50" charset="-128"/>
              <a:ea typeface="ＭＳ Ｐゴシック" panose="020B0600070205080204" pitchFamily="50" charset="-128"/>
            </a:rPr>
            <a:t>130,398</a:t>
          </a:r>
          <a:r>
            <a:rPr kumimoji="1" lang="ja-JP" altLang="en-US" sz="11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％増となっている。主な要因は、消費喚起生活者支援給付金（</a:t>
          </a:r>
          <a:r>
            <a:rPr kumimoji="1" lang="en-US" altLang="ja-JP" sz="1100">
              <a:latin typeface="ＭＳ Ｐゴシック" panose="020B0600070205080204" pitchFamily="50" charset="-128"/>
              <a:ea typeface="ＭＳ Ｐゴシック" panose="020B0600070205080204" pitchFamily="50" charset="-128"/>
            </a:rPr>
            <a:t>44,733</a:t>
          </a:r>
          <a:r>
            <a:rPr kumimoji="1" lang="ja-JP" altLang="en-US" sz="1100">
              <a:latin typeface="ＭＳ Ｐゴシック" panose="020B0600070205080204" pitchFamily="50" charset="-128"/>
              <a:ea typeface="ＭＳ Ｐゴシック" panose="020B0600070205080204" pitchFamily="50" charset="-128"/>
            </a:rPr>
            <a:t>千円）増等によるもの。</a:t>
          </a:r>
        </a:p>
        <a:p>
          <a:r>
            <a:rPr kumimoji="1" lang="ja-JP" altLang="en-US" sz="1100">
              <a:latin typeface="ＭＳ Ｐゴシック" panose="020B0600070205080204" pitchFamily="50" charset="-128"/>
              <a:ea typeface="ＭＳ Ｐゴシック" panose="020B0600070205080204" pitchFamily="50" charset="-128"/>
            </a:rPr>
            <a:t>　普通建設事業費（うち更新整備）は住民一人当たり</a:t>
          </a:r>
          <a:r>
            <a:rPr kumimoji="1" lang="en-US" altLang="ja-JP" sz="1100">
              <a:latin typeface="ＭＳ Ｐゴシック" panose="020B0600070205080204" pitchFamily="50" charset="-128"/>
              <a:ea typeface="ＭＳ Ｐゴシック" panose="020B0600070205080204" pitchFamily="50" charset="-128"/>
            </a:rPr>
            <a:t>25,120</a:t>
          </a:r>
          <a:r>
            <a:rPr kumimoji="1" lang="ja-JP" altLang="en-US" sz="11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100">
              <a:latin typeface="ＭＳ Ｐゴシック" panose="020B0600070205080204" pitchFamily="50" charset="-128"/>
              <a:ea typeface="ＭＳ Ｐゴシック" panose="020B0600070205080204" pitchFamily="50" charset="-128"/>
            </a:rPr>
            <a:t>87.5</a:t>
          </a:r>
          <a:r>
            <a:rPr kumimoji="1" lang="ja-JP" altLang="en-US" sz="1100">
              <a:latin typeface="ＭＳ Ｐゴシック" panose="020B0600070205080204" pitchFamily="50" charset="-128"/>
              <a:ea typeface="ＭＳ Ｐゴシック" panose="020B0600070205080204" pitchFamily="50" charset="-128"/>
            </a:rPr>
            <a:t>％増となっている。主な要因は、防災行政無線操作卓改修工事（</a:t>
          </a:r>
          <a:r>
            <a:rPr kumimoji="1" lang="en-US" altLang="ja-JP" sz="1100">
              <a:latin typeface="ＭＳ Ｐゴシック" panose="020B0600070205080204" pitchFamily="50" charset="-128"/>
              <a:ea typeface="ＭＳ Ｐゴシック" panose="020B0600070205080204" pitchFamily="50" charset="-128"/>
            </a:rPr>
            <a:t>54,450</a:t>
          </a:r>
          <a:r>
            <a:rPr kumimoji="1" lang="ja-JP" altLang="en-US" sz="1100">
              <a:latin typeface="ＭＳ Ｐゴシック" panose="020B0600070205080204" pitchFamily="50" charset="-128"/>
              <a:ea typeface="ＭＳ Ｐゴシック" panose="020B0600070205080204" pitchFamily="50" charset="-128"/>
            </a:rPr>
            <a:t>千円）増や大野地区中心街街路灯</a:t>
          </a:r>
          <a:r>
            <a:rPr kumimoji="1" lang="en-US" altLang="ja-JP" sz="1100">
              <a:latin typeface="ＭＳ Ｐゴシック" panose="020B0600070205080204" pitchFamily="50" charset="-128"/>
              <a:ea typeface="ＭＳ Ｐゴシック" panose="020B0600070205080204" pitchFamily="50" charset="-128"/>
            </a:rPr>
            <a:t>LED</a:t>
          </a:r>
          <a:r>
            <a:rPr kumimoji="1" lang="ja-JP" altLang="en-US" sz="1100">
              <a:latin typeface="ＭＳ Ｐゴシック" panose="020B0600070205080204" pitchFamily="50" charset="-128"/>
              <a:ea typeface="ＭＳ Ｐゴシック" panose="020B0600070205080204" pitchFamily="50" charset="-128"/>
            </a:rPr>
            <a:t>化工事（</a:t>
          </a:r>
          <a:r>
            <a:rPr kumimoji="1" lang="en-US" altLang="ja-JP" sz="1100">
              <a:latin typeface="ＭＳ Ｐゴシック" panose="020B0600070205080204" pitchFamily="50" charset="-128"/>
              <a:ea typeface="ＭＳ Ｐゴシック" panose="020B0600070205080204" pitchFamily="50" charset="-128"/>
            </a:rPr>
            <a:t>16,742</a:t>
          </a:r>
          <a:r>
            <a:rPr kumimoji="1" lang="ja-JP" altLang="en-US" sz="1100">
              <a:latin typeface="ＭＳ Ｐゴシック" panose="020B0600070205080204" pitchFamily="50" charset="-128"/>
              <a:ea typeface="ＭＳ Ｐゴシック" panose="020B0600070205080204" pitchFamily="50" charset="-128"/>
            </a:rPr>
            <a:t>千円）増等によるもの。</a:t>
          </a:r>
        </a:p>
        <a:p>
          <a:r>
            <a:rPr kumimoji="1" lang="ja-JP" altLang="en-US" sz="1100">
              <a:latin typeface="ＭＳ Ｐゴシック" panose="020B0600070205080204" pitchFamily="50" charset="-128"/>
              <a:ea typeface="ＭＳ Ｐゴシック" panose="020B0600070205080204" pitchFamily="50" charset="-128"/>
            </a:rPr>
            <a:t>　公債費は住民一人当たり</a:t>
          </a:r>
          <a:r>
            <a:rPr kumimoji="1" lang="en-US" altLang="ja-JP" sz="1100">
              <a:latin typeface="ＭＳ Ｐゴシック" panose="020B0600070205080204" pitchFamily="50" charset="-128"/>
              <a:ea typeface="ＭＳ Ｐゴシック" panose="020B0600070205080204" pitchFamily="50" charset="-128"/>
            </a:rPr>
            <a:t>100,383</a:t>
          </a:r>
          <a:r>
            <a:rPr kumimoji="1" lang="ja-JP" altLang="en-US" sz="11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％減となっている。主な要因は、過疎対策事業債（△</a:t>
          </a:r>
          <a:r>
            <a:rPr kumimoji="1" lang="en-US" altLang="ja-JP" sz="1100">
              <a:latin typeface="ＭＳ Ｐゴシック" panose="020B0600070205080204" pitchFamily="50" charset="-128"/>
              <a:ea typeface="ＭＳ Ｐゴシック" panose="020B0600070205080204" pitchFamily="50" charset="-128"/>
            </a:rPr>
            <a:t>11,212</a:t>
          </a:r>
          <a:r>
            <a:rPr kumimoji="1" lang="ja-JP" altLang="en-US" sz="1100">
              <a:latin typeface="ＭＳ Ｐゴシック" panose="020B0600070205080204" pitchFamily="50" charset="-128"/>
              <a:ea typeface="ＭＳ Ｐゴシック" panose="020B0600070205080204" pitchFamily="50" charset="-128"/>
            </a:rPr>
            <a:t>千円）減、辺地対策事業債（△</a:t>
          </a:r>
          <a:r>
            <a:rPr kumimoji="1" lang="en-US" altLang="ja-JP" sz="1100">
              <a:latin typeface="ＭＳ Ｐゴシック" panose="020B0600070205080204" pitchFamily="50" charset="-128"/>
              <a:ea typeface="ＭＳ Ｐゴシック" panose="020B0600070205080204" pitchFamily="50" charset="-128"/>
            </a:rPr>
            <a:t>15,016</a:t>
          </a:r>
          <a:r>
            <a:rPr kumimoji="1" lang="ja-JP" altLang="en-US" sz="1100">
              <a:latin typeface="ＭＳ Ｐゴシック" panose="020B0600070205080204" pitchFamily="50" charset="-128"/>
              <a:ea typeface="ＭＳ Ｐゴシック" panose="020B0600070205080204" pitchFamily="50" charset="-128"/>
            </a:rPr>
            <a:t>千円）減等によるもの。</a:t>
          </a:r>
          <a:r>
            <a:rPr kumimoji="1" lang="en-US" altLang="ja-JP" sz="1100">
              <a:latin typeface="ＭＳ Ｐゴシック" panose="020B0600070205080204" pitchFamily="50" charset="-128"/>
              <a:ea typeface="ＭＳ Ｐゴシック" panose="020B0600070205080204" pitchFamily="50" charset="-128"/>
            </a:rPr>
            <a:t>R5</a:t>
          </a:r>
          <a:r>
            <a:rPr kumimoji="1" lang="ja-JP" altLang="en-US" sz="1100">
              <a:latin typeface="ＭＳ Ｐゴシック" panose="020B0600070205080204" pitchFamily="50" charset="-128"/>
              <a:ea typeface="ＭＳ Ｐゴシック" panose="020B0600070205080204" pitchFamily="50" charset="-128"/>
            </a:rPr>
            <a:t>年度以降減少が見込まれる。</a:t>
          </a:r>
        </a:p>
        <a:p>
          <a:r>
            <a:rPr kumimoji="1" lang="ja-JP" altLang="en-US" sz="1100">
              <a:latin typeface="ＭＳ Ｐゴシック" panose="020B0600070205080204" pitchFamily="50" charset="-128"/>
              <a:ea typeface="ＭＳ Ｐゴシック" panose="020B0600070205080204" pitchFamily="50" charset="-128"/>
            </a:rPr>
            <a:t>　積立金は住民一人当たり</a:t>
          </a:r>
          <a:r>
            <a:rPr kumimoji="1" lang="en-US" altLang="ja-JP" sz="1100">
              <a:latin typeface="ＭＳ Ｐゴシック" panose="020B0600070205080204" pitchFamily="50" charset="-128"/>
              <a:ea typeface="ＭＳ Ｐゴシック" panose="020B0600070205080204" pitchFamily="50" charset="-128"/>
            </a:rPr>
            <a:t>14,062</a:t>
          </a:r>
          <a:r>
            <a:rPr kumimoji="1" lang="ja-JP" altLang="en-US" sz="11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100">
              <a:latin typeface="ＭＳ Ｐゴシック" panose="020B0600070205080204" pitchFamily="50" charset="-128"/>
              <a:ea typeface="ＭＳ Ｐゴシック" panose="020B0600070205080204" pitchFamily="50" charset="-128"/>
            </a:rPr>
            <a:t>57.8</a:t>
          </a:r>
          <a:r>
            <a:rPr kumimoji="1" lang="ja-JP" altLang="en-US" sz="1100">
              <a:latin typeface="ＭＳ Ｐゴシック" panose="020B0600070205080204" pitchFamily="50" charset="-128"/>
              <a:ea typeface="ＭＳ Ｐゴシック" panose="020B0600070205080204" pitchFamily="50" charset="-128"/>
            </a:rPr>
            <a:t>％減となっている。主な要因は、公共施設等整備基金積立金（△</a:t>
          </a:r>
          <a:r>
            <a:rPr kumimoji="1" lang="en-US" altLang="ja-JP" sz="1100">
              <a:latin typeface="ＭＳ Ｐゴシック" panose="020B0600070205080204" pitchFamily="50" charset="-128"/>
              <a:ea typeface="ＭＳ Ｐゴシック" panose="020B0600070205080204" pitchFamily="50" charset="-128"/>
            </a:rPr>
            <a:t>49,009</a:t>
          </a:r>
          <a:r>
            <a:rPr kumimoji="1" lang="ja-JP" altLang="en-US" sz="1100">
              <a:latin typeface="ＭＳ Ｐゴシック" panose="020B0600070205080204" pitchFamily="50" charset="-128"/>
              <a:ea typeface="ＭＳ Ｐゴシック" panose="020B0600070205080204" pitchFamily="50" charset="-128"/>
            </a:rPr>
            <a:t>千円）減等によるもの。</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岩手県洋野町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15,051
14,975
302.92
11,090,332
11,051,149
31,682
6,849,493
10,110,305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42926</xdr:rowOff>
    </xdr:from>
    <xdr:to>
      <xdr:col>24</xdr:col>
      <xdr:colOff>63500</xdr:colOff>
      <xdr:row>32</xdr:row>
      <xdr:rowOff>145034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29326"/>
          <a:ext cx="8382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5986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27559</xdr:rowOff>
    </xdr:from>
    <xdr:to>
      <xdr:col>24</xdr:col>
      <xdr:colOff>114300</xdr:colOff>
      <xdr:row>35</xdr:row>
      <xdr:rowOff>129159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145034</xdr:rowOff>
    </xdr:from>
    <xdr:to>
      <xdr:col>19</xdr:col>
      <xdr:colOff>177800</xdr:colOff>
      <xdr:row>33</xdr:row>
      <xdr:rowOff>12827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31434"/>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83566</xdr:rowOff>
    </xdr:from>
    <xdr:to>
      <xdr:col>20</xdr:col>
      <xdr:colOff>38100</xdr:colOff>
      <xdr:row>36</xdr:row>
      <xdr:rowOff>13716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4843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12827</xdr:rowOff>
    </xdr:from>
    <xdr:to>
      <xdr:col>15</xdr:col>
      <xdr:colOff>50800</xdr:colOff>
      <xdr:row>33</xdr:row>
      <xdr:rowOff>45974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70677"/>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129667</xdr:rowOff>
    </xdr:from>
    <xdr:to>
      <xdr:col>15</xdr:col>
      <xdr:colOff>101600</xdr:colOff>
      <xdr:row>36</xdr:row>
      <xdr:rowOff>59817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50944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36449</xdr:rowOff>
    </xdr:from>
    <xdr:to>
      <xdr:col>10</xdr:col>
      <xdr:colOff>114300</xdr:colOff>
      <xdr:row>33</xdr:row>
      <xdr:rowOff>45974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9429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85090</xdr:rowOff>
    </xdr:from>
    <xdr:to>
      <xdr:col>10</xdr:col>
      <xdr:colOff>165100</xdr:colOff>
      <xdr:row>36</xdr:row>
      <xdr:rowOff>15240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6367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97663</xdr:rowOff>
    </xdr:from>
    <xdr:to>
      <xdr:col>6</xdr:col>
      <xdr:colOff>38100</xdr:colOff>
      <xdr:row>35</xdr:row>
      <xdr:rowOff>27813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18940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1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163576</xdr:rowOff>
    </xdr:from>
    <xdr:to>
      <xdr:col>24</xdr:col>
      <xdr:colOff>114300</xdr:colOff>
      <xdr:row>32</xdr:row>
      <xdr:rowOff>93726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15003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2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94234</xdr:rowOff>
    </xdr:from>
    <xdr:to>
      <xdr:col>20</xdr:col>
      <xdr:colOff>38100</xdr:colOff>
      <xdr:row>33</xdr:row>
      <xdr:rowOff>24384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8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40911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133477</xdr:rowOff>
    </xdr:from>
    <xdr:to>
      <xdr:col>15</xdr:col>
      <xdr:colOff>101600</xdr:colOff>
      <xdr:row>33</xdr:row>
      <xdr:rowOff>63627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80154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9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166624</xdr:rowOff>
    </xdr:from>
    <xdr:to>
      <xdr:col>10</xdr:col>
      <xdr:colOff>165100</xdr:colOff>
      <xdr:row>33</xdr:row>
      <xdr:rowOff>96774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113301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157099</xdr:rowOff>
    </xdr:from>
    <xdr:to>
      <xdr:col>6</xdr:col>
      <xdr:colOff>38100</xdr:colOff>
      <xdr:row>33</xdr:row>
      <xdr:rowOff>87249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103776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1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26353</xdr:rowOff>
    </xdr:from>
    <xdr:to>
      <xdr:col>24</xdr:col>
      <xdr:colOff>62865</xdr:colOff>
      <xdr:row>59</xdr:row>
      <xdr:rowOff>38446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113203"/>
          <a:ext cx="1270" cy="104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42273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38446</xdr:rowOff>
    </xdr:from>
    <xdr:to>
      <xdr:col>24</xdr:col>
      <xdr:colOff>152400</xdr:colOff>
      <xdr:row>59</xdr:row>
      <xdr:rowOff>38446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144480</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8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26353</xdr:rowOff>
    </xdr:from>
    <xdr:to>
      <xdr:col>24</xdr:col>
      <xdr:colOff>152400</xdr:colOff>
      <xdr:row>53</xdr:row>
      <xdr:rowOff>26353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11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36388</xdr:rowOff>
    </xdr:from>
    <xdr:to>
      <xdr:col>24</xdr:col>
      <xdr:colOff>63500</xdr:colOff>
      <xdr:row>57</xdr:row>
      <xdr:rowOff>119073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09038"/>
          <a:ext cx="838200" cy="8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105773</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82896</xdr:rowOff>
    </xdr:from>
    <xdr:to>
      <xdr:col>24</xdr:col>
      <xdr:colOff>114300</xdr:colOff>
      <xdr:row>57</xdr:row>
      <xdr:rowOff>13046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4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36388</xdr:rowOff>
    </xdr:from>
    <xdr:to>
      <xdr:col>19</xdr:col>
      <xdr:colOff>177800</xdr:colOff>
      <xdr:row>57</xdr:row>
      <xdr:rowOff>82085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09038"/>
          <a:ext cx="889000" cy="4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42616</xdr:rowOff>
    </xdr:from>
    <xdr:to>
      <xdr:col>20</xdr:col>
      <xdr:colOff>38100</xdr:colOff>
      <xdr:row>56</xdr:row>
      <xdr:rowOff>144216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4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160743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41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9467</xdr:rowOff>
    </xdr:from>
    <xdr:to>
      <xdr:col>15</xdr:col>
      <xdr:colOff>50800</xdr:colOff>
      <xdr:row>57</xdr:row>
      <xdr:rowOff>82085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267767"/>
          <a:ext cx="889000" cy="58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17745</xdr:rowOff>
    </xdr:from>
    <xdr:to>
      <xdr:col>15</xdr:col>
      <xdr:colOff>101600</xdr:colOff>
      <xdr:row>56</xdr:row>
      <xdr:rowOff>119345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6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135872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3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9467</xdr:rowOff>
    </xdr:from>
    <xdr:to>
      <xdr:col>10</xdr:col>
      <xdr:colOff>114300</xdr:colOff>
      <xdr:row>57</xdr:row>
      <xdr:rowOff>147739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267767"/>
          <a:ext cx="889000" cy="65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123616</xdr:rowOff>
    </xdr:from>
    <xdr:to>
      <xdr:col>10</xdr:col>
      <xdr:colOff>165100</xdr:colOff>
      <xdr:row>51</xdr:row>
      <xdr:rowOff>53766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69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70293</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47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46274</xdr:rowOff>
    </xdr:from>
    <xdr:to>
      <xdr:col>6</xdr:col>
      <xdr:colOff>38100</xdr:colOff>
      <xdr:row>56</xdr:row>
      <xdr:rowOff>147874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4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164401</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42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68273</xdr:rowOff>
    </xdr:from>
    <xdr:to>
      <xdr:col>24</xdr:col>
      <xdr:colOff>114300</xdr:colOff>
      <xdr:row>57</xdr:row>
      <xdr:rowOff>169873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4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46700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157038</xdr:rowOff>
    </xdr:from>
    <xdr:to>
      <xdr:col>20</xdr:col>
      <xdr:colOff>38100</xdr:colOff>
      <xdr:row>57</xdr:row>
      <xdr:rowOff>87188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5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78315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5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31285</xdr:rowOff>
    </xdr:from>
    <xdr:to>
      <xdr:col>15</xdr:col>
      <xdr:colOff>101600</xdr:colOff>
      <xdr:row>57</xdr:row>
      <xdr:rowOff>132885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124012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89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130117</xdr:rowOff>
    </xdr:from>
    <xdr:to>
      <xdr:col>10</xdr:col>
      <xdr:colOff>165100</xdr:colOff>
      <xdr:row>54</xdr:row>
      <xdr:rowOff>60267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2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51394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3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96939</xdr:rowOff>
    </xdr:from>
    <xdr:to>
      <xdr:col>6</xdr:col>
      <xdr:colOff>38100</xdr:colOff>
      <xdr:row>58</xdr:row>
      <xdr:rowOff>27089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6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18216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6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13832</xdr:rowOff>
    </xdr:from>
    <xdr:to>
      <xdr:col>24</xdr:col>
      <xdr:colOff>62865</xdr:colOff>
      <xdr:row>79</xdr:row>
      <xdr:rowOff>44495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15332"/>
          <a:ext cx="1270" cy="157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48322</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59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44495</xdr:rowOff>
    </xdr:from>
    <xdr:to>
      <xdr:col>24</xdr:col>
      <xdr:colOff>152400</xdr:colOff>
      <xdr:row>79</xdr:row>
      <xdr:rowOff>44495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58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131959</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9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13832</xdr:rowOff>
    </xdr:from>
    <xdr:to>
      <xdr:col>24</xdr:col>
      <xdr:colOff>152400</xdr:colOff>
      <xdr:row>70</xdr:row>
      <xdr:rowOff>13832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15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163459</xdr:rowOff>
    </xdr:from>
    <xdr:to>
      <xdr:col>24</xdr:col>
      <xdr:colOff>63500</xdr:colOff>
      <xdr:row>73</xdr:row>
      <xdr:rowOff>166111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679309"/>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134841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93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156414</xdr:rowOff>
    </xdr:from>
    <xdr:to>
      <xdr:col>24</xdr:col>
      <xdr:colOff>114300</xdr:colOff>
      <xdr:row>76</xdr:row>
      <xdr:rowOff>86564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163459</xdr:rowOff>
    </xdr:from>
    <xdr:to>
      <xdr:col>19</xdr:col>
      <xdr:colOff>177800</xdr:colOff>
      <xdr:row>74</xdr:row>
      <xdr:rowOff>111247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679309"/>
          <a:ext cx="889000" cy="1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130398</xdr:rowOff>
    </xdr:from>
    <xdr:to>
      <xdr:col>20</xdr:col>
      <xdr:colOff>38100</xdr:colOff>
      <xdr:row>77</xdr:row>
      <xdr:rowOff>60548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1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51675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25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111247</xdr:rowOff>
    </xdr:from>
    <xdr:to>
      <xdr:col>15</xdr:col>
      <xdr:colOff>50800</xdr:colOff>
      <xdr:row>75</xdr:row>
      <xdr:rowOff>27564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798547"/>
          <a:ext cx="889000" cy="8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10292</xdr:rowOff>
    </xdr:from>
    <xdr:to>
      <xdr:col>15</xdr:col>
      <xdr:colOff>101600</xdr:colOff>
      <xdr:row>76</xdr:row>
      <xdr:rowOff>111892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4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103019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3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27564</xdr:rowOff>
    </xdr:from>
    <xdr:to>
      <xdr:col>10</xdr:col>
      <xdr:colOff>114300</xdr:colOff>
      <xdr:row>77</xdr:row>
      <xdr:rowOff>105349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886314"/>
          <a:ext cx="889000" cy="42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16890</xdr:rowOff>
    </xdr:from>
    <xdr:to>
      <xdr:col>10</xdr:col>
      <xdr:colOff>165100</xdr:colOff>
      <xdr:row>76</xdr:row>
      <xdr:rowOff>118490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109617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39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113193</xdr:rowOff>
    </xdr:from>
    <xdr:to>
      <xdr:col>6</xdr:col>
      <xdr:colOff>38100</xdr:colOff>
      <xdr:row>77</xdr:row>
      <xdr:rowOff>43343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4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59869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1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115311</xdr:rowOff>
    </xdr:from>
    <xdr:to>
      <xdr:col>24</xdr:col>
      <xdr:colOff>114300</xdr:colOff>
      <xdr:row>74</xdr:row>
      <xdr:rowOff>45461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63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138188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48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112659</xdr:rowOff>
    </xdr:from>
    <xdr:to>
      <xdr:col>20</xdr:col>
      <xdr:colOff>38100</xdr:colOff>
      <xdr:row>74</xdr:row>
      <xdr:rowOff>42809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62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59336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40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60447</xdr:rowOff>
    </xdr:from>
    <xdr:to>
      <xdr:col>15</xdr:col>
      <xdr:colOff>101600</xdr:colOff>
      <xdr:row>74</xdr:row>
      <xdr:rowOff>162047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74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7124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52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148214</xdr:rowOff>
    </xdr:from>
    <xdr:to>
      <xdr:col>10</xdr:col>
      <xdr:colOff>165100</xdr:colOff>
      <xdr:row>75</xdr:row>
      <xdr:rowOff>78364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83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94891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61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54549</xdr:rowOff>
    </xdr:from>
    <xdr:to>
      <xdr:col>6</xdr:col>
      <xdr:colOff>38100</xdr:colOff>
      <xdr:row>77</xdr:row>
      <xdr:rowOff>156149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5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147276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48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90257</xdr:rowOff>
    </xdr:from>
    <xdr:to>
      <xdr:col>24</xdr:col>
      <xdr:colOff>62865</xdr:colOff>
      <xdr:row>98</xdr:row>
      <xdr:rowOff>163638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49307"/>
          <a:ext cx="1270" cy="1616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167465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163638</xdr:rowOff>
    </xdr:from>
    <xdr:to>
      <xdr:col>24</xdr:col>
      <xdr:colOff>152400</xdr:colOff>
      <xdr:row>98</xdr:row>
      <xdr:rowOff>163638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5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36934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2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90257</xdr:rowOff>
    </xdr:from>
    <xdr:to>
      <xdr:col>24</xdr:col>
      <xdr:colOff>152400</xdr:colOff>
      <xdr:row>89</xdr:row>
      <xdr:rowOff>90257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4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9153</xdr:rowOff>
    </xdr:from>
    <xdr:to>
      <xdr:col>24</xdr:col>
      <xdr:colOff>63500</xdr:colOff>
      <xdr:row>94</xdr:row>
      <xdr:rowOff>90356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125453"/>
          <a:ext cx="838200" cy="8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162393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5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12516</xdr:rowOff>
    </xdr:from>
    <xdr:to>
      <xdr:col>24</xdr:col>
      <xdr:colOff>114300</xdr:colOff>
      <xdr:row>96</xdr:row>
      <xdr:rowOff>114116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162756</xdr:rowOff>
    </xdr:from>
    <xdr:to>
      <xdr:col>19</xdr:col>
      <xdr:colOff>177800</xdr:colOff>
      <xdr:row>94</xdr:row>
      <xdr:rowOff>90356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5593256"/>
          <a:ext cx="889000" cy="61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45972</xdr:rowOff>
    </xdr:from>
    <xdr:to>
      <xdr:col>20</xdr:col>
      <xdr:colOff>38100</xdr:colOff>
      <xdr:row>96</xdr:row>
      <xdr:rowOff>147572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138699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9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162756</xdr:rowOff>
    </xdr:from>
    <xdr:to>
      <xdr:col>15</xdr:col>
      <xdr:colOff>50800</xdr:colOff>
      <xdr:row>92</xdr:row>
      <xdr:rowOff>66663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5593256"/>
          <a:ext cx="889000" cy="24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9086</xdr:rowOff>
    </xdr:from>
    <xdr:to>
      <xdr:col>15</xdr:col>
      <xdr:colOff>101600</xdr:colOff>
      <xdr:row>96</xdr:row>
      <xdr:rowOff>110686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101813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66663</xdr:rowOff>
    </xdr:from>
    <xdr:to>
      <xdr:col>10</xdr:col>
      <xdr:colOff>114300</xdr:colOff>
      <xdr:row>94</xdr:row>
      <xdr:rowOff>54367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5840063"/>
          <a:ext cx="889000" cy="33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42771</xdr:rowOff>
    </xdr:from>
    <xdr:to>
      <xdr:col>10</xdr:col>
      <xdr:colOff>165100</xdr:colOff>
      <xdr:row>94</xdr:row>
      <xdr:rowOff>144371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15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135498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5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44323</xdr:rowOff>
    </xdr:from>
    <xdr:to>
      <xdr:col>6</xdr:col>
      <xdr:colOff>38100</xdr:colOff>
      <xdr:row>95</xdr:row>
      <xdr:rowOff>145923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33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137050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2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129803</xdr:rowOff>
    </xdr:from>
    <xdr:to>
      <xdr:col>24</xdr:col>
      <xdr:colOff>114300</xdr:colOff>
      <xdr:row>94</xdr:row>
      <xdr:rowOff>59953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07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152680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92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39556</xdr:rowOff>
    </xdr:from>
    <xdr:to>
      <xdr:col>20</xdr:col>
      <xdr:colOff>38100</xdr:colOff>
      <xdr:row>94</xdr:row>
      <xdr:rowOff>141156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15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157683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93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111956</xdr:rowOff>
    </xdr:from>
    <xdr:to>
      <xdr:col>15</xdr:col>
      <xdr:colOff>101600</xdr:colOff>
      <xdr:row>91</xdr:row>
      <xdr:rowOff>42106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5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58633</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31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15863</xdr:rowOff>
    </xdr:from>
    <xdr:to>
      <xdr:col>10</xdr:col>
      <xdr:colOff>165100</xdr:colOff>
      <xdr:row>92</xdr:row>
      <xdr:rowOff>117463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578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133990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56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3567</xdr:rowOff>
    </xdr:from>
    <xdr:to>
      <xdr:col>6</xdr:col>
      <xdr:colOff>38100</xdr:colOff>
      <xdr:row>94</xdr:row>
      <xdr:rowOff>105167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1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121694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89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57861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2811"/>
          <a:ext cx="1270" cy="1281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57861</xdr:rowOff>
    </xdr:from>
    <xdr:to>
      <xdr:col>55</xdr:col>
      <xdr:colOff>88900</xdr:colOff>
      <xdr:row>31</xdr:row>
      <xdr:rowOff>57861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113182</xdr:rowOff>
    </xdr:from>
    <xdr:to>
      <xdr:col>55</xdr:col>
      <xdr:colOff>0</xdr:colOff>
      <xdr:row>37</xdr:row>
      <xdr:rowOff>168961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456832"/>
          <a:ext cx="8382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44111</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163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54204</xdr:rowOff>
    </xdr:from>
    <xdr:to>
      <xdr:col>50</xdr:col>
      <xdr:colOff>114300</xdr:colOff>
      <xdr:row>37</xdr:row>
      <xdr:rowOff>168961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397854"/>
          <a:ext cx="8890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xdr:rowOff>
    </xdr:from>
    <xdr:to>
      <xdr:col>50</xdr:col>
      <xdr:colOff>165100</xdr:colOff>
      <xdr:row>37</xdr:row>
      <xdr:rowOff>103632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120159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17170</xdr:rowOff>
    </xdr:from>
    <xdr:to>
      <xdr:col>45</xdr:col>
      <xdr:colOff>177800</xdr:colOff>
      <xdr:row>37</xdr:row>
      <xdr:rowOff>54204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360820"/>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77013</xdr:rowOff>
    </xdr:from>
    <xdr:to>
      <xdr:col>46</xdr:col>
      <xdr:colOff>38100</xdr:colOff>
      <xdr:row>37</xdr:row>
      <xdr:rowOff>7163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24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23690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02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17170</xdr:rowOff>
    </xdr:from>
    <xdr:to>
      <xdr:col>41</xdr:col>
      <xdr:colOff>50800</xdr:colOff>
      <xdr:row>37</xdr:row>
      <xdr:rowOff>38659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360820"/>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15748</xdr:rowOff>
    </xdr:from>
    <xdr:to>
      <xdr:col>41</xdr:col>
      <xdr:colOff>101600</xdr:colOff>
      <xdr:row>37</xdr:row>
      <xdr:rowOff>117348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108475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82499</xdr:rowOff>
    </xdr:from>
    <xdr:to>
      <xdr:col>36</xdr:col>
      <xdr:colOff>165100</xdr:colOff>
      <xdr:row>38</xdr:row>
      <xdr:rowOff>12649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3776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62382</xdr:rowOff>
    </xdr:from>
    <xdr:to>
      <xdr:col>55</xdr:col>
      <xdr:colOff>50800</xdr:colOff>
      <xdr:row>37</xdr:row>
      <xdr:rowOff>163982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40809</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84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118161</xdr:rowOff>
    </xdr:from>
    <xdr:to>
      <xdr:col>50</xdr:col>
      <xdr:colOff>165100</xdr:colOff>
      <xdr:row>38</xdr:row>
      <xdr:rowOff>48310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39438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554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3404</xdr:rowOff>
    </xdr:from>
    <xdr:to>
      <xdr:col>46</xdr:col>
      <xdr:colOff>38100</xdr:colOff>
      <xdr:row>37</xdr:row>
      <xdr:rowOff>105004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96131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4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137820</xdr:rowOff>
    </xdr:from>
    <xdr:to>
      <xdr:col>41</xdr:col>
      <xdr:colOff>101600</xdr:colOff>
      <xdr:row>37</xdr:row>
      <xdr:rowOff>67970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84497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0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159309</xdr:rowOff>
    </xdr:from>
    <xdr:to>
      <xdr:col>36</xdr:col>
      <xdr:colOff>165100</xdr:colOff>
      <xdr:row>37</xdr:row>
      <xdr:rowOff>89459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105986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106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56653</xdr:rowOff>
    </xdr:from>
    <xdr:to>
      <xdr:col>54</xdr:col>
      <xdr:colOff>189865</xdr:colOff>
      <xdr:row>59</xdr:row>
      <xdr:rowOff>4695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29153"/>
          <a:ext cx="1270" cy="149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8522</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2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4695</xdr:rowOff>
    </xdr:from>
    <xdr:to>
      <xdr:col>55</xdr:col>
      <xdr:colOff>88900</xdr:colOff>
      <xdr:row>59</xdr:row>
      <xdr:rowOff>4695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2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56653</xdr:rowOff>
    </xdr:from>
    <xdr:to>
      <xdr:col>55</xdr:col>
      <xdr:colOff>88900</xdr:colOff>
      <xdr:row>50</xdr:row>
      <xdr:rowOff>56653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2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155229</xdr:rowOff>
    </xdr:from>
    <xdr:to>
      <xdr:col>55</xdr:col>
      <xdr:colOff>0</xdr:colOff>
      <xdr:row>54</xdr:row>
      <xdr:rowOff>12892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242079"/>
          <a:ext cx="838200" cy="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141263</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71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162836</xdr:rowOff>
    </xdr:from>
    <xdr:to>
      <xdr:col>55</xdr:col>
      <xdr:colOff>50800</xdr:colOff>
      <xdr:row>56</xdr:row>
      <xdr:rowOff>92986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12892</xdr:rowOff>
    </xdr:from>
    <xdr:to>
      <xdr:col>50</xdr:col>
      <xdr:colOff>114300</xdr:colOff>
      <xdr:row>55</xdr:row>
      <xdr:rowOff>41271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271192"/>
          <a:ext cx="889000" cy="19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122978</xdr:rowOff>
    </xdr:from>
    <xdr:to>
      <xdr:col>50</xdr:col>
      <xdr:colOff>165100</xdr:colOff>
      <xdr:row>56</xdr:row>
      <xdr:rowOff>53128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5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44255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41271</xdr:rowOff>
    </xdr:from>
    <xdr:to>
      <xdr:col>45</xdr:col>
      <xdr:colOff>177800</xdr:colOff>
      <xdr:row>55</xdr:row>
      <xdr:rowOff>85963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471021"/>
          <a:ext cx="889000" cy="4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160190</xdr:rowOff>
    </xdr:from>
    <xdr:to>
      <xdr:col>46</xdr:col>
      <xdr:colOff>38100</xdr:colOff>
      <xdr:row>56</xdr:row>
      <xdr:rowOff>90340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81467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8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40406</xdr:rowOff>
    </xdr:from>
    <xdr:to>
      <xdr:col>41</xdr:col>
      <xdr:colOff>50800</xdr:colOff>
      <xdr:row>55</xdr:row>
      <xdr:rowOff>85963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298706"/>
          <a:ext cx="889000" cy="21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114487</xdr:rowOff>
    </xdr:from>
    <xdr:to>
      <xdr:col>41</xdr:col>
      <xdr:colOff>101600</xdr:colOff>
      <xdr:row>52</xdr:row>
      <xdr:rowOff>44637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88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61164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863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14181</xdr:rowOff>
    </xdr:from>
    <xdr:to>
      <xdr:col>36</xdr:col>
      <xdr:colOff>165100</xdr:colOff>
      <xdr:row>52</xdr:row>
      <xdr:rowOff>115781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892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132308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870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104429</xdr:rowOff>
    </xdr:from>
    <xdr:to>
      <xdr:col>55</xdr:col>
      <xdr:colOff>50800</xdr:colOff>
      <xdr:row>54</xdr:row>
      <xdr:rowOff>34579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19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127306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04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133542</xdr:rowOff>
    </xdr:from>
    <xdr:to>
      <xdr:col>50</xdr:col>
      <xdr:colOff>165100</xdr:colOff>
      <xdr:row>54</xdr:row>
      <xdr:rowOff>63692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22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80219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899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161921</xdr:rowOff>
    </xdr:from>
    <xdr:to>
      <xdr:col>46</xdr:col>
      <xdr:colOff>38100</xdr:colOff>
      <xdr:row>55</xdr:row>
      <xdr:rowOff>92071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42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108598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19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35163</xdr:rowOff>
    </xdr:from>
    <xdr:to>
      <xdr:col>41</xdr:col>
      <xdr:colOff>101600</xdr:colOff>
      <xdr:row>55</xdr:row>
      <xdr:rowOff>136763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4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127890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55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161056</xdr:rowOff>
    </xdr:from>
    <xdr:to>
      <xdr:col>36</xdr:col>
      <xdr:colOff>165100</xdr:colOff>
      <xdr:row>54</xdr:row>
      <xdr:rowOff>91206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24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82333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34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169581</xdr:rowOff>
    </xdr:from>
    <xdr:to>
      <xdr:col>54</xdr:col>
      <xdr:colOff>189865</xdr:colOff>
      <xdr:row>79</xdr:row>
      <xdr:rowOff>63348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71081"/>
          <a:ext cx="1270" cy="143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67175</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63348</xdr:rowOff>
    </xdr:from>
    <xdr:to>
      <xdr:col>55</xdr:col>
      <xdr:colOff>88900</xdr:colOff>
      <xdr:row>79</xdr:row>
      <xdr:rowOff>63348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07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116258</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169581</xdr:rowOff>
    </xdr:from>
    <xdr:to>
      <xdr:col>55</xdr:col>
      <xdr:colOff>88900</xdr:colOff>
      <xdr:row>70</xdr:row>
      <xdr:rowOff>169581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71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48358</xdr:rowOff>
    </xdr:from>
    <xdr:to>
      <xdr:col>55</xdr:col>
      <xdr:colOff>0</xdr:colOff>
      <xdr:row>73</xdr:row>
      <xdr:rowOff>95188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2564208"/>
          <a:ext cx="838200" cy="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131106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98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152679</xdr:rowOff>
    </xdr:from>
    <xdr:to>
      <xdr:col>55</xdr:col>
      <xdr:colOff>50800</xdr:colOff>
      <xdr:row>76</xdr:row>
      <xdr:rowOff>82829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01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36308</xdr:rowOff>
    </xdr:from>
    <xdr:to>
      <xdr:col>50</xdr:col>
      <xdr:colOff>114300</xdr:colOff>
      <xdr:row>73</xdr:row>
      <xdr:rowOff>95188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380708"/>
          <a:ext cx="889000" cy="23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67640</xdr:rowOff>
    </xdr:from>
    <xdr:to>
      <xdr:col>50</xdr:col>
      <xdr:colOff>165100</xdr:colOff>
      <xdr:row>75</xdr:row>
      <xdr:rowOff>169239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9263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160368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1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36308</xdr:rowOff>
    </xdr:from>
    <xdr:to>
      <xdr:col>45</xdr:col>
      <xdr:colOff>177800</xdr:colOff>
      <xdr:row>75</xdr:row>
      <xdr:rowOff>1887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380708"/>
          <a:ext cx="889000" cy="47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92982</xdr:rowOff>
    </xdr:from>
    <xdr:to>
      <xdr:col>46</xdr:col>
      <xdr:colOff>38100</xdr:colOff>
      <xdr:row>76</xdr:row>
      <xdr:rowOff>23132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29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14259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1887</xdr:rowOff>
    </xdr:from>
    <xdr:to>
      <xdr:col>41</xdr:col>
      <xdr:colOff>50800</xdr:colOff>
      <xdr:row>75</xdr:row>
      <xdr:rowOff>159849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2860637"/>
          <a:ext cx="889000" cy="15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134065</xdr:rowOff>
    </xdr:from>
    <xdr:to>
      <xdr:col>41</xdr:col>
      <xdr:colOff>101600</xdr:colOff>
      <xdr:row>74</xdr:row>
      <xdr:rowOff>64215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64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80742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4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133542</xdr:rowOff>
    </xdr:from>
    <xdr:to>
      <xdr:col>36</xdr:col>
      <xdr:colOff>165100</xdr:colOff>
      <xdr:row>75</xdr:row>
      <xdr:rowOff>63692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28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80219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5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169008</xdr:rowOff>
    </xdr:from>
    <xdr:to>
      <xdr:col>55</xdr:col>
      <xdr:colOff>50800</xdr:colOff>
      <xdr:row>73</xdr:row>
      <xdr:rowOff>99158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51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20435</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3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44388</xdr:rowOff>
    </xdr:from>
    <xdr:to>
      <xdr:col>50</xdr:col>
      <xdr:colOff>165100</xdr:colOff>
      <xdr:row>73</xdr:row>
      <xdr:rowOff>145988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56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162515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33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156958</xdr:rowOff>
    </xdr:from>
    <xdr:to>
      <xdr:col>46</xdr:col>
      <xdr:colOff>38100</xdr:colOff>
      <xdr:row>72</xdr:row>
      <xdr:rowOff>87108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3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103635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1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122537</xdr:rowOff>
    </xdr:from>
    <xdr:to>
      <xdr:col>41</xdr:col>
      <xdr:colOff>101600</xdr:colOff>
      <xdr:row>75</xdr:row>
      <xdr:rowOff>52687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80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43814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90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109049</xdr:rowOff>
    </xdr:from>
    <xdr:to>
      <xdr:col>36</xdr:col>
      <xdr:colOff>165100</xdr:colOff>
      <xdr:row>76</xdr:row>
      <xdr:rowOff>39199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29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30326</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6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134843</xdr:rowOff>
    </xdr:from>
    <xdr:to>
      <xdr:col>54</xdr:col>
      <xdr:colOff>189865</xdr:colOff>
      <xdr:row>97</xdr:row>
      <xdr:rowOff>109049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93893"/>
          <a:ext cx="1270" cy="134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112876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4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109049</xdr:rowOff>
    </xdr:from>
    <xdr:to>
      <xdr:col>55</xdr:col>
      <xdr:colOff>88900</xdr:colOff>
      <xdr:row>97</xdr:row>
      <xdr:rowOff>109049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39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81520</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134843</xdr:rowOff>
    </xdr:from>
    <xdr:to>
      <xdr:col>55</xdr:col>
      <xdr:colOff>88900</xdr:colOff>
      <xdr:row>89</xdr:row>
      <xdr:rowOff>134843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79387</xdr:rowOff>
    </xdr:from>
    <xdr:to>
      <xdr:col>55</xdr:col>
      <xdr:colOff>0</xdr:colOff>
      <xdr:row>96</xdr:row>
      <xdr:rowOff>46870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367137"/>
          <a:ext cx="838200" cy="13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106405</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051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83528</xdr:rowOff>
    </xdr:from>
    <xdr:to>
      <xdr:col>55</xdr:col>
      <xdr:colOff>50800</xdr:colOff>
      <xdr:row>95</xdr:row>
      <xdr:rowOff>13678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1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156787</xdr:rowOff>
    </xdr:from>
    <xdr:to>
      <xdr:col>50</xdr:col>
      <xdr:colOff>114300</xdr:colOff>
      <xdr:row>96</xdr:row>
      <xdr:rowOff>46870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273087"/>
          <a:ext cx="889000" cy="2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62058</xdr:rowOff>
    </xdr:from>
    <xdr:to>
      <xdr:col>50</xdr:col>
      <xdr:colOff>165100</xdr:colOff>
      <xdr:row>94</xdr:row>
      <xdr:rowOff>163658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17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8735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59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156787</xdr:rowOff>
    </xdr:from>
    <xdr:to>
      <xdr:col>45</xdr:col>
      <xdr:colOff>177800</xdr:colOff>
      <xdr:row>96</xdr:row>
      <xdr:rowOff>83293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273087"/>
          <a:ext cx="889000" cy="26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120962</xdr:rowOff>
    </xdr:from>
    <xdr:to>
      <xdr:col>46</xdr:col>
      <xdr:colOff>38100</xdr:colOff>
      <xdr:row>95</xdr:row>
      <xdr:rowOff>51112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42239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3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83293</xdr:rowOff>
    </xdr:from>
    <xdr:to>
      <xdr:col>41</xdr:col>
      <xdr:colOff>50800</xdr:colOff>
      <xdr:row>96</xdr:row>
      <xdr:rowOff>116993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542493"/>
          <a:ext cx="889000" cy="3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119532</xdr:rowOff>
    </xdr:from>
    <xdr:to>
      <xdr:col>41</xdr:col>
      <xdr:colOff>101600</xdr:colOff>
      <xdr:row>95</xdr:row>
      <xdr:rowOff>49682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23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66209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01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106445</xdr:rowOff>
    </xdr:from>
    <xdr:to>
      <xdr:col>36</xdr:col>
      <xdr:colOff>165100</xdr:colOff>
      <xdr:row>95</xdr:row>
      <xdr:rowOff>36595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2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53122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59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28587</xdr:rowOff>
    </xdr:from>
    <xdr:to>
      <xdr:col>55</xdr:col>
      <xdr:colOff>50800</xdr:colOff>
      <xdr:row>95</xdr:row>
      <xdr:rowOff>130187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7014</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29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167520</xdr:rowOff>
    </xdr:from>
    <xdr:to>
      <xdr:col>50</xdr:col>
      <xdr:colOff>165100</xdr:colOff>
      <xdr:row>96</xdr:row>
      <xdr:rowOff>97670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5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88797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5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105987</xdr:rowOff>
    </xdr:from>
    <xdr:to>
      <xdr:col>46</xdr:col>
      <xdr:colOff>38100</xdr:colOff>
      <xdr:row>95</xdr:row>
      <xdr:rowOff>36137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22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52664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99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32493</xdr:rowOff>
    </xdr:from>
    <xdr:to>
      <xdr:col>41</xdr:col>
      <xdr:colOff>101600</xdr:colOff>
      <xdr:row>96</xdr:row>
      <xdr:rowOff>134093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125220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66193</xdr:rowOff>
    </xdr:from>
    <xdr:to>
      <xdr:col>36</xdr:col>
      <xdr:colOff>165100</xdr:colOff>
      <xdr:row>96</xdr:row>
      <xdr:rowOff>167793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158920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1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88045</xdr:rowOff>
    </xdr:from>
    <xdr:to>
      <xdr:col>85</xdr:col>
      <xdr:colOff>126364</xdr:colOff>
      <xdr:row>38</xdr:row>
      <xdr:rowOff>74457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74445"/>
          <a:ext cx="1269" cy="1015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78284</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9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74457</xdr:rowOff>
    </xdr:from>
    <xdr:to>
      <xdr:col>86</xdr:col>
      <xdr:colOff>25400</xdr:colOff>
      <xdr:row>38</xdr:row>
      <xdr:rowOff>74457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8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34722</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4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88045</xdr:rowOff>
    </xdr:from>
    <xdr:to>
      <xdr:col>86</xdr:col>
      <xdr:colOff>25400</xdr:colOff>
      <xdr:row>32</xdr:row>
      <xdr:rowOff>88045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115286</xdr:rowOff>
    </xdr:from>
    <xdr:to>
      <xdr:col>85</xdr:col>
      <xdr:colOff>127000</xdr:colOff>
      <xdr:row>37</xdr:row>
      <xdr:rowOff>164256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58936"/>
          <a:ext cx="838200" cy="4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90160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43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111733</xdr:rowOff>
    </xdr:from>
    <xdr:to>
      <xdr:col>85</xdr:col>
      <xdr:colOff>177800</xdr:colOff>
      <xdr:row>38</xdr:row>
      <xdr:rowOff>41883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45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164256</xdr:rowOff>
    </xdr:from>
    <xdr:to>
      <xdr:col>81</xdr:col>
      <xdr:colOff>50800</xdr:colOff>
      <xdr:row>38</xdr:row>
      <xdr:rowOff>7807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507906"/>
          <a:ext cx="889000" cy="1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139416</xdr:rowOff>
    </xdr:from>
    <xdr:to>
      <xdr:col>81</xdr:col>
      <xdr:colOff>101600</xdr:colOff>
      <xdr:row>38</xdr:row>
      <xdr:rowOff>69566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8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60693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7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4122</xdr:rowOff>
    </xdr:from>
    <xdr:to>
      <xdr:col>76</xdr:col>
      <xdr:colOff>114300</xdr:colOff>
      <xdr:row>38</xdr:row>
      <xdr:rowOff>7807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519222"/>
          <a:ext cx="889000" cy="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140637</xdr:rowOff>
    </xdr:from>
    <xdr:to>
      <xdr:col>76</xdr:col>
      <xdr:colOff>165100</xdr:colOff>
      <xdr:row>38</xdr:row>
      <xdr:rowOff>70786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4842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61913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57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3825</xdr:rowOff>
    </xdr:from>
    <xdr:to>
      <xdr:col>71</xdr:col>
      <xdr:colOff>177800</xdr:colOff>
      <xdr:row>38</xdr:row>
      <xdr:rowOff>4122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518925"/>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119354</xdr:rowOff>
    </xdr:from>
    <xdr:to>
      <xdr:col>72</xdr:col>
      <xdr:colOff>38100</xdr:colOff>
      <xdr:row>38</xdr:row>
      <xdr:rowOff>49504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6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66031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3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119957</xdr:rowOff>
    </xdr:from>
    <xdr:to>
      <xdr:col>67</xdr:col>
      <xdr:colOff>101600</xdr:colOff>
      <xdr:row>38</xdr:row>
      <xdr:rowOff>50107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6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66634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3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64486</xdr:rowOff>
    </xdr:from>
    <xdr:to>
      <xdr:col>85</xdr:col>
      <xdr:colOff>177800</xdr:colOff>
      <xdr:row>37</xdr:row>
      <xdr:rowOff>166086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0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87363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5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113456</xdr:rowOff>
    </xdr:from>
    <xdr:to>
      <xdr:col>81</xdr:col>
      <xdr:colOff>101600</xdr:colOff>
      <xdr:row>38</xdr:row>
      <xdr:rowOff>43607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571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60133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23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128457</xdr:rowOff>
    </xdr:from>
    <xdr:to>
      <xdr:col>76</xdr:col>
      <xdr:colOff>165100</xdr:colOff>
      <xdr:row>38</xdr:row>
      <xdr:rowOff>58607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7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75134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2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124772</xdr:rowOff>
    </xdr:from>
    <xdr:to>
      <xdr:col>72</xdr:col>
      <xdr:colOff>38100</xdr:colOff>
      <xdr:row>38</xdr:row>
      <xdr:rowOff>54922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46049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6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124475</xdr:rowOff>
    </xdr:from>
    <xdr:to>
      <xdr:col>67</xdr:col>
      <xdr:colOff>101600</xdr:colOff>
      <xdr:row>38</xdr:row>
      <xdr:rowOff>54625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6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45752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6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37579</xdr:rowOff>
    </xdr:from>
    <xdr:to>
      <xdr:col>85</xdr:col>
      <xdr:colOff>126364</xdr:colOff>
      <xdr:row>58</xdr:row>
      <xdr:rowOff>129197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10079"/>
          <a:ext cx="1269" cy="146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133024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129197</xdr:rowOff>
    </xdr:from>
    <xdr:to>
      <xdr:col>86</xdr:col>
      <xdr:colOff>25400</xdr:colOff>
      <xdr:row>58</xdr:row>
      <xdr:rowOff>129197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3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155706</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37579</xdr:rowOff>
    </xdr:from>
    <xdr:to>
      <xdr:col>86</xdr:col>
      <xdr:colOff>25400</xdr:colOff>
      <xdr:row>50</xdr:row>
      <xdr:rowOff>37579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10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71501</xdr:rowOff>
    </xdr:from>
    <xdr:to>
      <xdr:col>85</xdr:col>
      <xdr:colOff>127000</xdr:colOff>
      <xdr:row>56</xdr:row>
      <xdr:rowOff>111036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72701"/>
          <a:ext cx="838200" cy="3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157751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16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134874</xdr:rowOff>
    </xdr:from>
    <xdr:to>
      <xdr:col>85</xdr:col>
      <xdr:colOff>177800</xdr:colOff>
      <xdr:row>56</xdr:row>
      <xdr:rowOff>65024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158712</xdr:rowOff>
    </xdr:from>
    <xdr:to>
      <xdr:col>81</xdr:col>
      <xdr:colOff>50800</xdr:colOff>
      <xdr:row>56</xdr:row>
      <xdr:rowOff>111036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88462"/>
          <a:ext cx="889000" cy="1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34213</xdr:rowOff>
    </xdr:from>
    <xdr:to>
      <xdr:col>81</xdr:col>
      <xdr:colOff>101600</xdr:colOff>
      <xdr:row>56</xdr:row>
      <xdr:rowOff>135813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3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152340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102743</xdr:rowOff>
    </xdr:from>
    <xdr:to>
      <xdr:col>76</xdr:col>
      <xdr:colOff>114300</xdr:colOff>
      <xdr:row>55</xdr:row>
      <xdr:rowOff>158712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32493"/>
          <a:ext cx="889000" cy="5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59563</xdr:rowOff>
    </xdr:from>
    <xdr:to>
      <xdr:col>76</xdr:col>
      <xdr:colOff>165100</xdr:colOff>
      <xdr:row>56</xdr:row>
      <xdr:rowOff>161163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152290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47003</xdr:rowOff>
    </xdr:from>
    <xdr:to>
      <xdr:col>71</xdr:col>
      <xdr:colOff>177800</xdr:colOff>
      <xdr:row>55</xdr:row>
      <xdr:rowOff>102743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476753"/>
          <a:ext cx="889000"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133959</xdr:rowOff>
    </xdr:from>
    <xdr:to>
      <xdr:col>72</xdr:col>
      <xdr:colOff>38100</xdr:colOff>
      <xdr:row>56</xdr:row>
      <xdr:rowOff>64109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55236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122225</xdr:rowOff>
    </xdr:from>
    <xdr:to>
      <xdr:col>67</xdr:col>
      <xdr:colOff>101600</xdr:colOff>
      <xdr:row>56</xdr:row>
      <xdr:rowOff>52375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5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43502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4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20701</xdr:rowOff>
    </xdr:from>
    <xdr:to>
      <xdr:col>85</xdr:col>
      <xdr:colOff>177800</xdr:colOff>
      <xdr:row>56</xdr:row>
      <xdr:rowOff>122301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170578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0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60236</xdr:rowOff>
    </xdr:from>
    <xdr:to>
      <xdr:col>81</xdr:col>
      <xdr:colOff>101600</xdr:colOff>
      <xdr:row>56</xdr:row>
      <xdr:rowOff>161836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6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152963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107912</xdr:rowOff>
    </xdr:from>
    <xdr:to>
      <xdr:col>76</xdr:col>
      <xdr:colOff>165100</xdr:colOff>
      <xdr:row>56</xdr:row>
      <xdr:rowOff>38062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54589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31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51943</xdr:rowOff>
    </xdr:from>
    <xdr:to>
      <xdr:col>72</xdr:col>
      <xdr:colOff>38100</xdr:colOff>
      <xdr:row>55</xdr:row>
      <xdr:rowOff>153543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8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170070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25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167653</xdr:rowOff>
    </xdr:from>
    <xdr:to>
      <xdr:col>67</xdr:col>
      <xdr:colOff>101600</xdr:colOff>
      <xdr:row>55</xdr:row>
      <xdr:rowOff>97803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42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114330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52439</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25389"/>
          <a:ext cx="1269" cy="1363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170566</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0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52439</xdr:rowOff>
    </xdr:from>
    <xdr:to>
      <xdr:col>86</xdr:col>
      <xdr:colOff>25400</xdr:colOff>
      <xdr:row>71</xdr:row>
      <xdr:rowOff>52439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25121</xdr:rowOff>
    </xdr:from>
    <xdr:to>
      <xdr:col>85</xdr:col>
      <xdr:colOff>127000</xdr:colOff>
      <xdr:row>79</xdr:row>
      <xdr:rowOff>37007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69671"/>
          <a:ext cx="8382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69397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1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46520</xdr:rowOff>
    </xdr:from>
    <xdr:to>
      <xdr:col>85</xdr:col>
      <xdr:colOff>177800</xdr:colOff>
      <xdr:row>78</xdr:row>
      <xdr:rowOff>148120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25121</xdr:rowOff>
    </xdr:from>
    <xdr:to>
      <xdr:col>81</xdr:col>
      <xdr:colOff>50800</xdr:colOff>
      <xdr:row>79</xdr:row>
      <xdr:rowOff>44017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69671"/>
          <a:ext cx="889000" cy="1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95314</xdr:rowOff>
    </xdr:from>
    <xdr:to>
      <xdr:col>81</xdr:col>
      <xdr:colOff>101600</xdr:colOff>
      <xdr:row>79</xdr:row>
      <xdr:rowOff>25464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41991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13030</xdr:rowOff>
    </xdr:from>
    <xdr:to>
      <xdr:col>76</xdr:col>
      <xdr:colOff>114300</xdr:colOff>
      <xdr:row>79</xdr:row>
      <xdr:rowOff>44017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214680"/>
          <a:ext cx="889000" cy="37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48277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13030</xdr:rowOff>
    </xdr:from>
    <xdr:to>
      <xdr:col>71</xdr:col>
      <xdr:colOff>177800</xdr:colOff>
      <xdr:row>78</xdr:row>
      <xdr:rowOff>85686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214680"/>
          <a:ext cx="889000" cy="24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72530</xdr:rowOff>
    </xdr:from>
    <xdr:to>
      <xdr:col>72</xdr:col>
      <xdr:colOff>38100</xdr:colOff>
      <xdr:row>79</xdr:row>
      <xdr:rowOff>2680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165257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170662</xdr:rowOff>
    </xdr:from>
    <xdr:to>
      <xdr:col>67</xdr:col>
      <xdr:colOff>101600</xdr:colOff>
      <xdr:row>78</xdr:row>
      <xdr:rowOff>100812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7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117339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14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157657</xdr:rowOff>
    </xdr:from>
    <xdr:to>
      <xdr:col>85</xdr:col>
      <xdr:colOff>177800</xdr:colOff>
      <xdr:row>79</xdr:row>
      <xdr:rowOff>87807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72584</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45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145771</xdr:rowOff>
    </xdr:from>
    <xdr:to>
      <xdr:col>81</xdr:col>
      <xdr:colOff>101600</xdr:colOff>
      <xdr:row>79</xdr:row>
      <xdr:rowOff>75921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67048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164667</xdr:rowOff>
    </xdr:from>
    <xdr:to>
      <xdr:col>76</xdr:col>
      <xdr:colOff>165100</xdr:colOff>
      <xdr:row>79</xdr:row>
      <xdr:rowOff>94817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85944</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333" y="13630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133680</xdr:rowOff>
    </xdr:from>
    <xdr:to>
      <xdr:col>72</xdr:col>
      <xdr:colOff>38100</xdr:colOff>
      <xdr:row>77</xdr:row>
      <xdr:rowOff>63830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1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80357</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29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34886</xdr:rowOff>
    </xdr:from>
    <xdr:to>
      <xdr:col>67</xdr:col>
      <xdr:colOff>101600</xdr:colOff>
      <xdr:row>78</xdr:row>
      <xdr:rowOff>136486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0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127613</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50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16675</xdr:rowOff>
    </xdr:from>
    <xdr:to>
      <xdr:col>85</xdr:col>
      <xdr:colOff>126364</xdr:colOff>
      <xdr:row>99</xdr:row>
      <xdr:rowOff>12548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47175"/>
          <a:ext cx="1269" cy="153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16375</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12548</xdr:rowOff>
    </xdr:from>
    <xdr:to>
      <xdr:col>86</xdr:col>
      <xdr:colOff>25400</xdr:colOff>
      <xdr:row>99</xdr:row>
      <xdr:rowOff>12548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8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134802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2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16675</xdr:rowOff>
    </xdr:from>
    <xdr:to>
      <xdr:col>86</xdr:col>
      <xdr:colOff>25400</xdr:colOff>
      <xdr:row>90</xdr:row>
      <xdr:rowOff>16675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59310</xdr:rowOff>
    </xdr:from>
    <xdr:to>
      <xdr:col>85</xdr:col>
      <xdr:colOff>127000</xdr:colOff>
      <xdr:row>91</xdr:row>
      <xdr:rowOff>141185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5661260"/>
          <a:ext cx="838200" cy="8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89997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06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111570</xdr:rowOff>
    </xdr:from>
    <xdr:to>
      <xdr:col>85</xdr:col>
      <xdr:colOff>177800</xdr:colOff>
      <xdr:row>95</xdr:row>
      <xdr:rowOff>41720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59310</xdr:rowOff>
    </xdr:from>
    <xdr:to>
      <xdr:col>81</xdr:col>
      <xdr:colOff>50800</xdr:colOff>
      <xdr:row>91</xdr:row>
      <xdr:rowOff>113995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5661260"/>
          <a:ext cx="889000" cy="5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88316</xdr:rowOff>
    </xdr:from>
    <xdr:to>
      <xdr:col>81</xdr:col>
      <xdr:colOff>101600</xdr:colOff>
      <xdr:row>95</xdr:row>
      <xdr:rowOff>18466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0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113995</xdr:rowOff>
    </xdr:from>
    <xdr:to>
      <xdr:col>76</xdr:col>
      <xdr:colOff>114300</xdr:colOff>
      <xdr:row>92</xdr:row>
      <xdr:rowOff>7214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5715945"/>
          <a:ext cx="8890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112319</xdr:rowOff>
    </xdr:from>
    <xdr:to>
      <xdr:col>76</xdr:col>
      <xdr:colOff>165100</xdr:colOff>
      <xdr:row>95</xdr:row>
      <xdr:rowOff>42469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33596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3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140894</xdr:rowOff>
    </xdr:from>
    <xdr:to>
      <xdr:col>71</xdr:col>
      <xdr:colOff>177800</xdr:colOff>
      <xdr:row>92</xdr:row>
      <xdr:rowOff>7214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5742844"/>
          <a:ext cx="889000" cy="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36410</xdr:rowOff>
    </xdr:from>
    <xdr:to>
      <xdr:col>72</xdr:col>
      <xdr:colOff>38100</xdr:colOff>
      <xdr:row>93</xdr:row>
      <xdr:rowOff>138010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59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129137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7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72543</xdr:rowOff>
    </xdr:from>
    <xdr:to>
      <xdr:col>67</xdr:col>
      <xdr:colOff>101600</xdr:colOff>
      <xdr:row>94</xdr:row>
      <xdr:rowOff>2693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01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165270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90385</xdr:rowOff>
    </xdr:from>
    <xdr:to>
      <xdr:col>85</xdr:col>
      <xdr:colOff>177800</xdr:colOff>
      <xdr:row>92</xdr:row>
      <xdr:rowOff>20535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56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113262</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54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8510</xdr:rowOff>
    </xdr:from>
    <xdr:to>
      <xdr:col>81</xdr:col>
      <xdr:colOff>101600</xdr:colOff>
      <xdr:row>91</xdr:row>
      <xdr:rowOff>110110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561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126637</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538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63195</xdr:rowOff>
    </xdr:from>
    <xdr:to>
      <xdr:col>76</xdr:col>
      <xdr:colOff>165100</xdr:colOff>
      <xdr:row>91</xdr:row>
      <xdr:rowOff>164795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56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9872</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544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127864</xdr:rowOff>
    </xdr:from>
    <xdr:to>
      <xdr:col>72</xdr:col>
      <xdr:colOff>38100</xdr:colOff>
      <xdr:row>92</xdr:row>
      <xdr:rowOff>58014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57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74541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50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90094</xdr:rowOff>
    </xdr:from>
    <xdr:to>
      <xdr:col>67</xdr:col>
      <xdr:colOff>101600</xdr:colOff>
      <xdr:row>92</xdr:row>
      <xdr:rowOff>20244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569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36771</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14795" y="1546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47752</xdr:rowOff>
    </xdr:from>
    <xdr:to>
      <xdr:col>112</xdr:col>
      <xdr:colOff>38100</xdr:colOff>
      <xdr:row>38</xdr:row>
      <xdr:rowOff>149352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165879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47752</xdr:rowOff>
    </xdr:from>
    <xdr:to>
      <xdr:col>107</xdr:col>
      <xdr:colOff>101600</xdr:colOff>
      <xdr:row>38</xdr:row>
      <xdr:rowOff>149352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165879</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43180</xdr:rowOff>
    </xdr:from>
    <xdr:to>
      <xdr:col>102</xdr:col>
      <xdr:colOff>165100</xdr:colOff>
      <xdr:row>37</xdr:row>
      <xdr:rowOff>144780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35</xdr:row>
      <xdr:rowOff>161307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79756</xdr:rowOff>
    </xdr:from>
    <xdr:to>
      <xdr:col>98</xdr:col>
      <xdr:colOff>38100</xdr:colOff>
      <xdr:row>39</xdr:row>
      <xdr:rowOff>9906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26433</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370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民生費は住民一人当たり</a:t>
          </a:r>
          <a:r>
            <a:rPr kumimoji="1" lang="en-US" altLang="ja-JP" sz="1100">
              <a:latin typeface="ＭＳ Ｐゴシック" panose="020B0600070205080204" pitchFamily="50" charset="-128"/>
              <a:ea typeface="ＭＳ Ｐゴシック" panose="020B0600070205080204" pitchFamily="50" charset="-128"/>
            </a:rPr>
            <a:t>204,517</a:t>
          </a:r>
          <a:r>
            <a:rPr kumimoji="1" lang="ja-JP" altLang="en-US" sz="11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％減となっている。主な要因は、種市こども園施設整備費補助金（△</a:t>
          </a:r>
          <a:r>
            <a:rPr kumimoji="1" lang="en-US" altLang="ja-JP" sz="1100">
              <a:latin typeface="ＭＳ Ｐゴシック" panose="020B0600070205080204" pitchFamily="50" charset="-128"/>
              <a:ea typeface="ＭＳ Ｐゴシック" panose="020B0600070205080204" pitchFamily="50" charset="-128"/>
            </a:rPr>
            <a:t>169,998</a:t>
          </a:r>
          <a:r>
            <a:rPr kumimoji="1" lang="ja-JP" altLang="en-US" sz="1100">
              <a:latin typeface="ＭＳ Ｐゴシック" panose="020B0600070205080204" pitchFamily="50" charset="-128"/>
              <a:ea typeface="ＭＳ Ｐゴシック" panose="020B0600070205080204" pitchFamily="50" charset="-128"/>
            </a:rPr>
            <a:t>千円）減や物価高騰対応重点支援交付金（</a:t>
          </a:r>
          <a:r>
            <a:rPr kumimoji="1" lang="en-US" altLang="ja-JP" sz="1100">
              <a:latin typeface="ＭＳ Ｐゴシック" panose="020B0600070205080204" pitchFamily="50" charset="-128"/>
              <a:ea typeface="ＭＳ Ｐゴシック" panose="020B0600070205080204" pitchFamily="50" charset="-128"/>
            </a:rPr>
            <a:t>170,310</a:t>
          </a:r>
          <a:r>
            <a:rPr kumimoji="1" lang="ja-JP" altLang="en-US" sz="1100">
              <a:latin typeface="ＭＳ Ｐゴシック" panose="020B0600070205080204" pitchFamily="50" charset="-128"/>
              <a:ea typeface="ＭＳ Ｐゴシック" panose="020B0600070205080204" pitchFamily="50" charset="-128"/>
            </a:rPr>
            <a:t>千円）増等によるもの。</a:t>
          </a:r>
        </a:p>
        <a:p>
          <a:r>
            <a:rPr kumimoji="1" lang="ja-JP" altLang="en-US" sz="1100">
              <a:latin typeface="ＭＳ Ｐゴシック" panose="020B0600070205080204" pitchFamily="50" charset="-128"/>
              <a:ea typeface="ＭＳ Ｐゴシック" panose="020B0600070205080204" pitchFamily="50" charset="-128"/>
            </a:rPr>
            <a:t>　衛生費は住民一人当たり</a:t>
          </a:r>
          <a:r>
            <a:rPr kumimoji="1" lang="en-US" altLang="ja-JP" sz="1100">
              <a:latin typeface="ＭＳ Ｐゴシック" panose="020B0600070205080204" pitchFamily="50" charset="-128"/>
              <a:ea typeface="ＭＳ Ｐゴシック" panose="020B0600070205080204" pitchFamily="50" charset="-128"/>
            </a:rPr>
            <a:t>77,995</a:t>
          </a:r>
          <a:r>
            <a:rPr kumimoji="1" lang="ja-JP" altLang="en-US" sz="11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％増となっている。主な要因は、久慈広域連合塵芥処理負担金（</a:t>
          </a:r>
          <a:r>
            <a:rPr kumimoji="1" lang="en-US" altLang="ja-JP" sz="1100">
              <a:latin typeface="ＭＳ Ｐゴシック" panose="020B0600070205080204" pitchFamily="50" charset="-128"/>
              <a:ea typeface="ＭＳ Ｐゴシック" panose="020B0600070205080204" pitchFamily="50" charset="-128"/>
            </a:rPr>
            <a:t>13,846</a:t>
          </a:r>
          <a:r>
            <a:rPr kumimoji="1" lang="ja-JP" altLang="en-US" sz="1100">
              <a:latin typeface="ＭＳ Ｐゴシック" panose="020B0600070205080204" pitchFamily="50" charset="-128"/>
              <a:ea typeface="ＭＳ Ｐゴシック" panose="020B0600070205080204" pitchFamily="50" charset="-128"/>
            </a:rPr>
            <a:t>千円）増や出産子育て応援給付金（△</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千円）減等によるもの。</a:t>
          </a:r>
        </a:p>
        <a:p>
          <a:r>
            <a:rPr kumimoji="1" lang="ja-JP" altLang="en-US" sz="1100">
              <a:latin typeface="ＭＳ Ｐゴシック" panose="020B0600070205080204" pitchFamily="50" charset="-128"/>
              <a:ea typeface="ＭＳ Ｐゴシック" panose="020B0600070205080204" pitchFamily="50" charset="-128"/>
            </a:rPr>
            <a:t>　農林水産業費は住民一人当たり</a:t>
          </a:r>
          <a:r>
            <a:rPr kumimoji="1" lang="en-US" altLang="ja-JP" sz="1100">
              <a:latin typeface="ＭＳ Ｐゴシック" panose="020B0600070205080204" pitchFamily="50" charset="-128"/>
              <a:ea typeface="ＭＳ Ｐゴシック" panose="020B0600070205080204" pitchFamily="50" charset="-128"/>
            </a:rPr>
            <a:t>59,549</a:t>
          </a:r>
          <a:r>
            <a:rPr kumimoji="1" lang="ja-JP" altLang="en-US" sz="11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％増となっている。主な要因は、酪農・繁殖牛農家応援交付金（</a:t>
          </a:r>
          <a:r>
            <a:rPr kumimoji="1" lang="en-US" altLang="ja-JP" sz="1100">
              <a:latin typeface="ＭＳ Ｐゴシック" panose="020B0600070205080204" pitchFamily="50" charset="-128"/>
              <a:ea typeface="ＭＳ Ｐゴシック" panose="020B0600070205080204" pitchFamily="50" charset="-128"/>
            </a:rPr>
            <a:t>16,765</a:t>
          </a:r>
          <a:r>
            <a:rPr kumimoji="1" lang="ja-JP" altLang="en-US" sz="1100">
              <a:latin typeface="ＭＳ Ｐゴシック" panose="020B0600070205080204" pitchFamily="50" charset="-128"/>
              <a:ea typeface="ＭＳ Ｐゴシック" panose="020B0600070205080204" pitchFamily="50" charset="-128"/>
            </a:rPr>
            <a:t>千円）増や町営製氷貯氷施設運営費補助金（</a:t>
          </a:r>
          <a:r>
            <a:rPr kumimoji="1" lang="en-US" altLang="ja-JP" sz="1100">
              <a:latin typeface="ＭＳ Ｐゴシック" panose="020B0600070205080204" pitchFamily="50" charset="-128"/>
              <a:ea typeface="ＭＳ Ｐゴシック" panose="020B0600070205080204" pitchFamily="50" charset="-128"/>
            </a:rPr>
            <a:t>7,000</a:t>
          </a:r>
          <a:r>
            <a:rPr kumimoji="1" lang="ja-JP" altLang="en-US" sz="1100">
              <a:latin typeface="ＭＳ Ｐゴシック" panose="020B0600070205080204" pitchFamily="50" charset="-128"/>
              <a:ea typeface="ＭＳ Ｐゴシック" panose="020B0600070205080204" pitchFamily="50" charset="-128"/>
            </a:rPr>
            <a:t>千円）増等によるもの。</a:t>
          </a:r>
        </a:p>
        <a:p>
          <a:r>
            <a:rPr kumimoji="1" lang="ja-JP" altLang="en-US" sz="1100">
              <a:latin typeface="ＭＳ Ｐゴシック" panose="020B0600070205080204" pitchFamily="50" charset="-128"/>
              <a:ea typeface="ＭＳ Ｐゴシック" panose="020B0600070205080204" pitchFamily="50" charset="-128"/>
            </a:rPr>
            <a:t>　商工費は住民一人当たり</a:t>
          </a:r>
          <a:r>
            <a:rPr kumimoji="1" lang="en-US" altLang="ja-JP" sz="1100">
              <a:latin typeface="ＭＳ Ｐゴシック" panose="020B0600070205080204" pitchFamily="50" charset="-128"/>
              <a:ea typeface="ＭＳ Ｐゴシック" panose="020B0600070205080204" pitchFamily="50" charset="-128"/>
            </a:rPr>
            <a:t>33,047</a:t>
          </a:r>
          <a:r>
            <a:rPr kumimoji="1" lang="ja-JP" altLang="en-US" sz="11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％増となっている。主な要因は、ブルーツーリズム推進事業（</a:t>
          </a:r>
          <a:r>
            <a:rPr kumimoji="1" lang="en-US" altLang="ja-JP" sz="1100">
              <a:latin typeface="ＭＳ Ｐゴシック" panose="020B0600070205080204" pitchFamily="50" charset="-128"/>
              <a:ea typeface="ＭＳ Ｐゴシック" panose="020B0600070205080204" pitchFamily="50" charset="-128"/>
            </a:rPr>
            <a:t>41,013</a:t>
          </a:r>
          <a:r>
            <a:rPr kumimoji="1" lang="ja-JP" altLang="en-US" sz="1100">
              <a:latin typeface="ＭＳ Ｐゴシック" panose="020B0600070205080204" pitchFamily="50" charset="-128"/>
              <a:ea typeface="ＭＳ Ｐゴシック" panose="020B0600070205080204" pitchFamily="50" charset="-128"/>
            </a:rPr>
            <a:t>千円）増や消費喚起生活者支援給付金（</a:t>
          </a:r>
          <a:r>
            <a:rPr kumimoji="1" lang="en-US" altLang="ja-JP" sz="1100">
              <a:latin typeface="ＭＳ Ｐゴシック" panose="020B0600070205080204" pitchFamily="50" charset="-128"/>
              <a:ea typeface="ＭＳ Ｐゴシック" panose="020B0600070205080204" pitchFamily="50" charset="-128"/>
            </a:rPr>
            <a:t>44,733</a:t>
          </a:r>
          <a:r>
            <a:rPr kumimoji="1" lang="ja-JP" altLang="en-US" sz="1100">
              <a:latin typeface="ＭＳ Ｐゴシック" panose="020B0600070205080204" pitchFamily="50" charset="-128"/>
              <a:ea typeface="ＭＳ Ｐゴシック" panose="020B0600070205080204" pitchFamily="50" charset="-128"/>
            </a:rPr>
            <a:t>千円）増等によるもの。</a:t>
          </a:r>
        </a:p>
        <a:p>
          <a:r>
            <a:rPr kumimoji="1" lang="ja-JP" altLang="en-US" sz="1100">
              <a:latin typeface="ＭＳ Ｐゴシック" panose="020B0600070205080204" pitchFamily="50" charset="-128"/>
              <a:ea typeface="ＭＳ Ｐゴシック" panose="020B0600070205080204" pitchFamily="50" charset="-128"/>
            </a:rPr>
            <a:t>　土木費は住民一人当たり</a:t>
          </a:r>
          <a:r>
            <a:rPr kumimoji="1" lang="en-US" altLang="ja-JP" sz="1100">
              <a:latin typeface="ＭＳ Ｐゴシック" panose="020B0600070205080204" pitchFamily="50" charset="-128"/>
              <a:ea typeface="ＭＳ Ｐゴシック" panose="020B0600070205080204" pitchFamily="50" charset="-128"/>
            </a:rPr>
            <a:t>54,166</a:t>
          </a:r>
          <a:r>
            <a:rPr kumimoji="1" lang="ja-JP" altLang="en-US" sz="11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100">
              <a:latin typeface="ＭＳ Ｐゴシック" panose="020B0600070205080204" pitchFamily="50" charset="-128"/>
              <a:ea typeface="ＭＳ Ｐゴシック" panose="020B0600070205080204" pitchFamily="50" charset="-128"/>
            </a:rPr>
            <a:t>15.6</a:t>
          </a:r>
          <a:r>
            <a:rPr kumimoji="1" lang="ja-JP" altLang="en-US" sz="1100">
              <a:latin typeface="ＭＳ Ｐゴシック" panose="020B0600070205080204" pitchFamily="50" charset="-128"/>
              <a:ea typeface="ＭＳ Ｐゴシック" panose="020B0600070205080204" pitchFamily="50" charset="-128"/>
            </a:rPr>
            <a:t>％増となっている。主な要因は、除雪業務委託料（</a:t>
          </a:r>
          <a:r>
            <a:rPr kumimoji="1" lang="en-US" altLang="ja-JP" sz="1100">
              <a:latin typeface="ＭＳ Ｐゴシック" panose="020B0600070205080204" pitchFamily="50" charset="-128"/>
              <a:ea typeface="ＭＳ Ｐゴシック" panose="020B0600070205080204" pitchFamily="50" charset="-128"/>
            </a:rPr>
            <a:t>65,400</a:t>
          </a:r>
          <a:r>
            <a:rPr kumimoji="1" lang="ja-JP" altLang="en-US" sz="1100">
              <a:latin typeface="ＭＳ Ｐゴシック" panose="020B0600070205080204" pitchFamily="50" charset="-128"/>
              <a:ea typeface="ＭＳ Ｐゴシック" panose="020B0600070205080204" pitchFamily="50" charset="-128"/>
            </a:rPr>
            <a:t>千円）増等によるもの。</a:t>
          </a:r>
        </a:p>
        <a:p>
          <a:r>
            <a:rPr kumimoji="1" lang="ja-JP" altLang="en-US" sz="1100">
              <a:latin typeface="ＭＳ Ｐゴシック" panose="020B0600070205080204" pitchFamily="50" charset="-128"/>
              <a:ea typeface="ＭＳ Ｐゴシック" panose="020B0600070205080204" pitchFamily="50" charset="-128"/>
            </a:rPr>
            <a:t>　消防費は住民一人当たり</a:t>
          </a:r>
          <a:r>
            <a:rPr kumimoji="1" lang="en-US" altLang="ja-JP" sz="1100">
              <a:latin typeface="ＭＳ Ｐゴシック" panose="020B0600070205080204" pitchFamily="50" charset="-128"/>
              <a:ea typeface="ＭＳ Ｐゴシック" panose="020B0600070205080204" pitchFamily="50" charset="-128"/>
            </a:rPr>
            <a:t>42,840</a:t>
          </a:r>
          <a:r>
            <a:rPr kumimoji="1" lang="ja-JP" altLang="en-US" sz="11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100">
              <a:latin typeface="ＭＳ Ｐゴシック" panose="020B0600070205080204" pitchFamily="50" charset="-128"/>
              <a:ea typeface="ＭＳ Ｐゴシック" panose="020B0600070205080204" pitchFamily="50" charset="-128"/>
            </a:rPr>
            <a:t>33.3</a:t>
          </a:r>
          <a:r>
            <a:rPr kumimoji="1" lang="ja-JP" altLang="en-US" sz="1100">
              <a:latin typeface="ＭＳ Ｐゴシック" panose="020B0600070205080204" pitchFamily="50" charset="-128"/>
              <a:ea typeface="ＭＳ Ｐゴシック" panose="020B0600070205080204" pitchFamily="50" charset="-128"/>
            </a:rPr>
            <a:t>％増となっている。主な要因は、地域防災計画改定業務委託料（</a:t>
          </a:r>
          <a:r>
            <a:rPr kumimoji="1" lang="en-US" altLang="ja-JP" sz="1100">
              <a:latin typeface="ＭＳ Ｐゴシック" panose="020B0600070205080204" pitchFamily="50" charset="-128"/>
              <a:ea typeface="ＭＳ Ｐゴシック" panose="020B0600070205080204" pitchFamily="50" charset="-128"/>
            </a:rPr>
            <a:t>3,179</a:t>
          </a:r>
          <a:r>
            <a:rPr kumimoji="1" lang="ja-JP" altLang="en-US" sz="1100">
              <a:latin typeface="ＭＳ Ｐゴシック" panose="020B0600070205080204" pitchFamily="50" charset="-128"/>
              <a:ea typeface="ＭＳ Ｐゴシック" panose="020B0600070205080204" pitchFamily="50" charset="-128"/>
            </a:rPr>
            <a:t>千円）増や津波避難計画策定業務委託料（</a:t>
          </a:r>
          <a:r>
            <a:rPr kumimoji="1" lang="en-US" altLang="ja-JP" sz="1100">
              <a:latin typeface="ＭＳ Ｐゴシック" panose="020B0600070205080204" pitchFamily="50" charset="-128"/>
              <a:ea typeface="ＭＳ Ｐゴシック" panose="020B0600070205080204" pitchFamily="50" charset="-128"/>
            </a:rPr>
            <a:t>8,987</a:t>
          </a:r>
          <a:r>
            <a:rPr kumimoji="1" lang="ja-JP" altLang="en-US" sz="1100">
              <a:latin typeface="ＭＳ Ｐゴシック" panose="020B0600070205080204" pitchFamily="50" charset="-128"/>
              <a:ea typeface="ＭＳ Ｐゴシック" panose="020B0600070205080204" pitchFamily="50" charset="-128"/>
            </a:rPr>
            <a:t>千円）増等によるもの。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教育費は住民一人当たり</a:t>
          </a:r>
          <a:r>
            <a:rPr kumimoji="1" lang="en-US" altLang="ja-JP" sz="1100">
              <a:latin typeface="ＭＳ Ｐゴシック" panose="020B0600070205080204" pitchFamily="50" charset="-128"/>
              <a:ea typeface="ＭＳ Ｐゴシック" panose="020B0600070205080204" pitchFamily="50" charset="-128"/>
            </a:rPr>
            <a:t>68,370</a:t>
          </a:r>
          <a:r>
            <a:rPr kumimoji="1" lang="ja-JP" altLang="en-US" sz="11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％増となっている。主な要因は、教職員住宅解体工事（</a:t>
          </a:r>
          <a:r>
            <a:rPr kumimoji="1" lang="en-US" altLang="ja-JP" sz="1100">
              <a:latin typeface="ＭＳ Ｐゴシック" panose="020B0600070205080204" pitchFamily="50" charset="-128"/>
              <a:ea typeface="ＭＳ Ｐゴシック" panose="020B0600070205080204" pitchFamily="50" charset="-128"/>
            </a:rPr>
            <a:t>4,939</a:t>
          </a:r>
          <a:r>
            <a:rPr kumimoji="1" lang="ja-JP" altLang="en-US" sz="1100">
              <a:latin typeface="ＭＳ Ｐゴシック" panose="020B0600070205080204" pitchFamily="50" charset="-128"/>
              <a:ea typeface="ＭＳ Ｐゴシック" panose="020B0600070205080204" pitchFamily="50" charset="-128"/>
            </a:rPr>
            <a:t>千円）増や通学バス購入費（</a:t>
          </a:r>
          <a:r>
            <a:rPr kumimoji="1" lang="en-US" altLang="ja-JP" sz="1100">
              <a:latin typeface="ＭＳ Ｐゴシック" panose="020B0600070205080204" pitchFamily="50" charset="-128"/>
              <a:ea typeface="ＭＳ Ｐゴシック" panose="020B0600070205080204" pitchFamily="50" charset="-128"/>
            </a:rPr>
            <a:t>18,895</a:t>
          </a:r>
          <a:r>
            <a:rPr kumimoji="1" lang="ja-JP" altLang="en-US" sz="1100">
              <a:latin typeface="ＭＳ Ｐゴシック" panose="020B0600070205080204" pitchFamily="50" charset="-128"/>
              <a:ea typeface="ＭＳ Ｐゴシック" panose="020B0600070205080204" pitchFamily="50" charset="-128"/>
            </a:rPr>
            <a:t>千円）増等によるもの。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アフターコロナとなり、中止していた事業が再開した影響等により、財政調整基金を</a:t>
          </a:r>
          <a:r>
            <a:rPr kumimoji="1" lang="en-US" altLang="ja-JP" sz="1000">
              <a:solidFill>
                <a:sysClr val="windowText" lastClr="000000"/>
              </a:solidFill>
              <a:latin typeface="ＭＳ ゴシック" pitchFamily="49" charset="-128"/>
              <a:ea typeface="ＭＳ ゴシック" pitchFamily="49" charset="-128"/>
            </a:rPr>
            <a:t>250,000</a:t>
          </a:r>
          <a:r>
            <a:rPr kumimoji="1" lang="ja-JP" altLang="en-US" sz="1000">
              <a:solidFill>
                <a:sysClr val="windowText" lastClr="000000"/>
              </a:solidFill>
              <a:latin typeface="ＭＳ ゴシック" pitchFamily="49" charset="-128"/>
              <a:ea typeface="ＭＳ ゴシック" pitchFamily="49" charset="-128"/>
            </a:rPr>
            <a:t>千円取り崩したことから、残高は△</a:t>
          </a:r>
          <a:r>
            <a:rPr kumimoji="1" lang="en-US" altLang="ja-JP" sz="1000">
              <a:solidFill>
                <a:sysClr val="windowText" lastClr="000000"/>
              </a:solidFill>
              <a:latin typeface="ＭＳ ゴシック" pitchFamily="49" charset="-128"/>
              <a:ea typeface="ＭＳ ゴシック" pitchFamily="49" charset="-128"/>
            </a:rPr>
            <a:t>182,913</a:t>
          </a:r>
          <a:r>
            <a:rPr kumimoji="1" lang="ja-JP" altLang="en-US" sz="1000">
              <a:solidFill>
                <a:sysClr val="windowText" lastClr="000000"/>
              </a:solidFill>
              <a:latin typeface="ＭＳ ゴシック" pitchFamily="49" charset="-128"/>
              <a:ea typeface="ＭＳ ゴシック" pitchFamily="49" charset="-128"/>
            </a:rPr>
            <a:t>千円減となり標準財政規模比で</a:t>
          </a:r>
          <a:r>
            <a:rPr kumimoji="1" lang="en-US" altLang="ja-JP" sz="1000">
              <a:solidFill>
                <a:sysClr val="windowText" lastClr="000000"/>
              </a:solidFill>
              <a:latin typeface="ＭＳ ゴシック" pitchFamily="49" charset="-128"/>
              <a:ea typeface="ＭＳ ゴシック" pitchFamily="49" charset="-128"/>
            </a:rPr>
            <a:t>38.43</a:t>
          </a:r>
          <a:r>
            <a:rPr kumimoji="1" lang="ja-JP" altLang="en-US" sz="1000">
              <a:solidFill>
                <a:sysClr val="windowText" lastClr="000000"/>
              </a:solidFill>
              <a:latin typeface="ＭＳ ゴシック" pitchFamily="49" charset="-128"/>
              <a:ea typeface="ＭＳ ゴシック" pitchFamily="49" charset="-128"/>
            </a:rPr>
            <a:t>％、△</a:t>
          </a:r>
          <a:r>
            <a:rPr kumimoji="1" lang="en-US" altLang="ja-JP" sz="1000">
              <a:solidFill>
                <a:sysClr val="windowText" lastClr="000000"/>
              </a:solidFill>
              <a:latin typeface="ＭＳ ゴシック" pitchFamily="49" charset="-128"/>
              <a:ea typeface="ＭＳ ゴシック" pitchFamily="49" charset="-128"/>
            </a:rPr>
            <a:t>2.55</a:t>
          </a:r>
          <a:r>
            <a:rPr kumimoji="1" lang="ja-JP" altLang="en-US" sz="1000">
              <a:solidFill>
                <a:sysClr val="windowText" lastClr="000000"/>
              </a:solidFill>
              <a:latin typeface="ＭＳ ゴシック" pitchFamily="49" charset="-128"/>
              <a:ea typeface="ＭＳ ゴシック" pitchFamily="49" charset="-128"/>
            </a:rPr>
            <a:t>％減となった。令和元年度以来の取り崩しとなったが、今後も基金の取り崩しが見込まれることから、繰入れの抑制を図りつつ積立額をコントロールし基金の持続可能な活用を図る必要がある。</a:t>
          </a:r>
          <a:endParaRPr kumimoji="1" lang="en-US" altLang="ja-JP" sz="1000">
            <a:solidFill>
              <a:sysClr val="windowText" lastClr="000000"/>
            </a:solidFill>
            <a:latin typeface="ＭＳ ゴシック" pitchFamily="49" charset="-128"/>
            <a:ea typeface="ＭＳ ゴシック" pitchFamily="49" charset="-128"/>
          </a:endParaRPr>
        </a:p>
        <a:p>
          <a:r>
            <a:rPr kumimoji="1" lang="ja-JP" altLang="en-US" sz="1000">
              <a:solidFill>
                <a:sysClr val="windowText" lastClr="000000"/>
              </a:solidFill>
              <a:latin typeface="ＭＳ ゴシック" pitchFamily="49" charset="-128"/>
              <a:ea typeface="ＭＳ ゴシック" pitchFamily="49" charset="-128"/>
            </a:rPr>
            <a:t>　実質収支については、歳入歳出差引額が減少（</a:t>
          </a:r>
          <a:r>
            <a:rPr kumimoji="1" lang="en-US" altLang="ja-JP" sz="1000">
              <a:solidFill>
                <a:sysClr val="windowText" lastClr="000000"/>
              </a:solidFill>
              <a:latin typeface="ＭＳ ゴシック" pitchFamily="49" charset="-128"/>
              <a:ea typeface="ＭＳ ゴシック" pitchFamily="49" charset="-128"/>
            </a:rPr>
            <a:t>R4:69,275</a:t>
          </a:r>
          <a:r>
            <a:rPr kumimoji="1" lang="ja-JP" altLang="en-US" sz="1000">
              <a:solidFill>
                <a:sysClr val="windowText" lastClr="000000"/>
              </a:solidFill>
              <a:latin typeface="ＭＳ ゴシック" pitchFamily="49" charset="-128"/>
              <a:ea typeface="ＭＳ ゴシック" pitchFamily="49" charset="-128"/>
            </a:rPr>
            <a:t>千円→</a:t>
          </a:r>
          <a:r>
            <a:rPr kumimoji="1" lang="en-US" altLang="ja-JP" sz="1000">
              <a:solidFill>
                <a:sysClr val="windowText" lastClr="000000"/>
              </a:solidFill>
              <a:latin typeface="ＭＳ ゴシック" pitchFamily="49" charset="-128"/>
              <a:ea typeface="ＭＳ ゴシック" pitchFamily="49" charset="-128"/>
            </a:rPr>
            <a:t>R5:31,682</a:t>
          </a:r>
          <a:r>
            <a:rPr kumimoji="1" lang="ja-JP" altLang="en-US" sz="1000">
              <a:solidFill>
                <a:sysClr val="windowText" lastClr="000000"/>
              </a:solidFill>
              <a:latin typeface="ＭＳ ゴシック" pitchFamily="49" charset="-128"/>
              <a:ea typeface="ＭＳ ゴシック" pitchFamily="49" charset="-128"/>
            </a:rPr>
            <a:t>千円）し、実質収支は△</a:t>
          </a:r>
          <a:r>
            <a:rPr kumimoji="1" lang="en-US" altLang="ja-JP" sz="1000">
              <a:solidFill>
                <a:sysClr val="windowText" lastClr="000000"/>
              </a:solidFill>
              <a:latin typeface="ＭＳ ゴシック" pitchFamily="49" charset="-128"/>
              <a:ea typeface="ＭＳ ゴシック" pitchFamily="49" charset="-128"/>
            </a:rPr>
            <a:t>37,593</a:t>
          </a:r>
          <a:r>
            <a:rPr kumimoji="1" lang="ja-JP" altLang="en-US" sz="1000">
              <a:solidFill>
                <a:sysClr val="windowText" lastClr="000000"/>
              </a:solidFill>
              <a:latin typeface="ＭＳ ゴシック" pitchFamily="49" charset="-128"/>
              <a:ea typeface="ＭＳ ゴシック" pitchFamily="49" charset="-128"/>
            </a:rPr>
            <a:t>千円の減となり、標準財政規模比で</a:t>
          </a:r>
          <a:r>
            <a:rPr kumimoji="1" lang="en-US" altLang="ja-JP" sz="1000">
              <a:solidFill>
                <a:sysClr val="windowText" lastClr="000000"/>
              </a:solidFill>
              <a:latin typeface="ＭＳ ゴシック" pitchFamily="49" charset="-128"/>
              <a:ea typeface="ＭＳ ゴシック" pitchFamily="49" charset="-128"/>
            </a:rPr>
            <a:t>0.46</a:t>
          </a:r>
          <a:r>
            <a:rPr kumimoji="1" lang="ja-JP" altLang="en-US" sz="1000">
              <a:solidFill>
                <a:sysClr val="windowText" lastClr="000000"/>
              </a:solidFill>
              <a:latin typeface="ＭＳ ゴシック" pitchFamily="49" charset="-128"/>
              <a:ea typeface="ＭＳ ゴシック" pitchFamily="49" charset="-128"/>
            </a:rPr>
            <a:t>％（△</a:t>
          </a:r>
          <a:r>
            <a:rPr kumimoji="1" lang="en-US" altLang="ja-JP" sz="1000">
              <a:solidFill>
                <a:sysClr val="windowText" lastClr="000000"/>
              </a:solidFill>
              <a:latin typeface="ＭＳ ゴシック" pitchFamily="49" charset="-128"/>
              <a:ea typeface="ＭＳ ゴシック" pitchFamily="49" charset="-128"/>
            </a:rPr>
            <a:t>0.55</a:t>
          </a:r>
          <a:r>
            <a:rPr kumimoji="1" lang="ja-JP" altLang="en-US" sz="1000">
              <a:solidFill>
                <a:sysClr val="windowText" lastClr="000000"/>
              </a:solidFill>
              <a:latin typeface="ＭＳ ゴシック" pitchFamily="49" charset="-128"/>
              <a:ea typeface="ＭＳ ゴシック" pitchFamily="49" charset="-128"/>
            </a:rPr>
            <a:t>ポイント）となった。</a:t>
          </a:r>
        </a:p>
        <a:p>
          <a:r>
            <a:rPr kumimoji="1" lang="ja-JP" altLang="en-US" sz="1000">
              <a:solidFill>
                <a:sysClr val="windowText" lastClr="000000"/>
              </a:solidFill>
              <a:latin typeface="ＭＳ ゴシック" pitchFamily="49" charset="-128"/>
              <a:ea typeface="ＭＳ ゴシック" pitchFamily="49" charset="-128"/>
            </a:rPr>
            <a:t>　今後は、人口減少に伴う地方交付税の実質的な減、給与改定に伴う人件費の増や物価高騰の影響等により今後一層厳しい財政状況が見込まれることから、経常経費の縮減を進めるなどの努力が必要である。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病院事業については、剰余額が</a:t>
          </a:r>
          <a:r>
            <a:rPr kumimoji="1" lang="en-US" altLang="ja-JP" sz="1200">
              <a:solidFill>
                <a:sysClr val="windowText" lastClr="000000"/>
              </a:solidFill>
              <a:latin typeface="ＭＳ ゴシック" pitchFamily="49" charset="-128"/>
              <a:ea typeface="ＭＳ ゴシック" pitchFamily="49" charset="-128"/>
            </a:rPr>
            <a:t>934,585</a:t>
          </a:r>
          <a:r>
            <a:rPr kumimoji="1" lang="ja-JP" altLang="en-US" sz="1200">
              <a:solidFill>
                <a:sysClr val="windowText" lastClr="000000"/>
              </a:solidFill>
              <a:latin typeface="ＭＳ ゴシック" pitchFamily="49" charset="-128"/>
              <a:ea typeface="ＭＳ ゴシック" pitchFamily="49" charset="-128"/>
            </a:rPr>
            <a:t>千円となり、昨年度と比較して△</a:t>
          </a:r>
          <a:r>
            <a:rPr kumimoji="1" lang="en-US" altLang="ja-JP" sz="1200">
              <a:solidFill>
                <a:sysClr val="windowText" lastClr="000000"/>
              </a:solidFill>
              <a:latin typeface="ＭＳ ゴシック" pitchFamily="49" charset="-128"/>
              <a:ea typeface="ＭＳ ゴシック" pitchFamily="49" charset="-128"/>
            </a:rPr>
            <a:t>69,660</a:t>
          </a:r>
          <a:r>
            <a:rPr kumimoji="1" lang="ja-JP" altLang="en-US" sz="1200">
              <a:solidFill>
                <a:sysClr val="windowText" lastClr="000000"/>
              </a:solidFill>
              <a:latin typeface="ＭＳ ゴシック" pitchFamily="49" charset="-128"/>
              <a:ea typeface="ＭＳ ゴシック" pitchFamily="49" charset="-128"/>
            </a:rPr>
            <a:t>千円の減、標準財政規模比で△</a:t>
          </a:r>
          <a:r>
            <a:rPr kumimoji="1" lang="en-US" altLang="ja-JP" sz="1200">
              <a:solidFill>
                <a:sysClr val="windowText" lastClr="000000"/>
              </a:solidFill>
              <a:latin typeface="ＭＳ ゴシック" pitchFamily="49" charset="-128"/>
              <a:ea typeface="ＭＳ ゴシック" pitchFamily="49" charset="-128"/>
            </a:rPr>
            <a:t>0.97</a:t>
          </a:r>
          <a:r>
            <a:rPr kumimoji="1" lang="ja-JP" altLang="en-US" sz="1200">
              <a:solidFill>
                <a:sysClr val="windowText" lastClr="000000"/>
              </a:solidFill>
              <a:latin typeface="ＭＳ ゴシック" pitchFamily="49" charset="-128"/>
              <a:ea typeface="ＭＳ ゴシック" pitchFamily="49" charset="-128"/>
            </a:rPr>
            <a:t>ポイントの減となった。主な減の要因は医業外収益における新型コロナウイルス感染症入院施設等確保事業補助金の減少などであり、地域医療の主導的な役割を担う病院であることから、医業収益を確保し、良質な医療・介護サービスの提供に努めて行く必要がある。</a:t>
          </a:r>
        </a:p>
        <a:p>
          <a:r>
            <a:rPr kumimoji="1" lang="ja-JP" altLang="en-US" sz="1200">
              <a:solidFill>
                <a:sysClr val="windowText" lastClr="000000"/>
              </a:solidFill>
              <a:latin typeface="ＭＳ ゴシック" pitchFamily="49" charset="-128"/>
              <a:ea typeface="ＭＳ ゴシック" pitchFamily="49" charset="-128"/>
            </a:rPr>
            <a:t>　水道事業については、剰余額が</a:t>
          </a:r>
          <a:r>
            <a:rPr kumimoji="1" lang="en-US" altLang="ja-JP" sz="1200">
              <a:solidFill>
                <a:sysClr val="windowText" lastClr="000000"/>
              </a:solidFill>
              <a:latin typeface="ＭＳ ゴシック" pitchFamily="49" charset="-128"/>
              <a:ea typeface="ＭＳ ゴシック" pitchFamily="49" charset="-128"/>
            </a:rPr>
            <a:t>809,078</a:t>
          </a:r>
          <a:r>
            <a:rPr kumimoji="1" lang="ja-JP" altLang="en-US" sz="1200">
              <a:solidFill>
                <a:sysClr val="windowText" lastClr="000000"/>
              </a:solidFill>
              <a:latin typeface="ＭＳ ゴシック" pitchFamily="49" charset="-128"/>
              <a:ea typeface="ＭＳ ゴシック" pitchFamily="49" charset="-128"/>
            </a:rPr>
            <a:t>千円となり、昨年度と比較して</a:t>
          </a:r>
          <a:r>
            <a:rPr kumimoji="1" lang="en-US" altLang="ja-JP" sz="1200">
              <a:solidFill>
                <a:sysClr val="windowText" lastClr="000000"/>
              </a:solidFill>
              <a:latin typeface="ＭＳ ゴシック" pitchFamily="49" charset="-128"/>
              <a:ea typeface="ＭＳ ゴシック" pitchFamily="49" charset="-128"/>
            </a:rPr>
            <a:t>27,620</a:t>
          </a:r>
          <a:r>
            <a:rPr kumimoji="1" lang="ja-JP" altLang="en-US" sz="1200">
              <a:solidFill>
                <a:sysClr val="windowText" lastClr="000000"/>
              </a:solidFill>
              <a:latin typeface="ＭＳ ゴシック" pitchFamily="49" charset="-128"/>
              <a:ea typeface="ＭＳ ゴシック" pitchFamily="49" charset="-128"/>
            </a:rPr>
            <a:t>千円の増、標準財政規模比で</a:t>
          </a:r>
          <a:r>
            <a:rPr kumimoji="1" lang="en-US" altLang="ja-JP" sz="1200">
              <a:solidFill>
                <a:sysClr val="windowText" lastClr="000000"/>
              </a:solidFill>
              <a:latin typeface="ＭＳ ゴシック" pitchFamily="49" charset="-128"/>
              <a:ea typeface="ＭＳ ゴシック" pitchFamily="49" charset="-128"/>
            </a:rPr>
            <a:t>0.44</a:t>
          </a:r>
          <a:r>
            <a:rPr kumimoji="1" lang="ja-JP" altLang="en-US" sz="1200">
              <a:solidFill>
                <a:sysClr val="windowText" lastClr="000000"/>
              </a:solidFill>
              <a:latin typeface="ＭＳ ゴシック" pitchFamily="49" charset="-128"/>
              <a:ea typeface="ＭＳ ゴシック" pitchFamily="49" charset="-128"/>
            </a:rPr>
            <a:t>ポイントの増となった。主な増の要因は事業収益の減少よりも事業費用の減少が大きかったものであり、今後においても給水人口の減少等により厳しい事業経営が予測されるが、町民生活の根幹を支える重要なライフラインであることから、安全で良質の水の安定供給に努めて行く必要があ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国民健康保険会計については実質収支が</a:t>
          </a:r>
          <a:r>
            <a:rPr kumimoji="1" lang="en-US" altLang="ja-JP" sz="1200">
              <a:solidFill>
                <a:sysClr val="windowText" lastClr="000000"/>
              </a:solidFill>
              <a:latin typeface="ＭＳ ゴシック" pitchFamily="49" charset="-128"/>
              <a:ea typeface="ＭＳ ゴシック" pitchFamily="49" charset="-128"/>
            </a:rPr>
            <a:t>45,018</a:t>
          </a:r>
          <a:r>
            <a:rPr kumimoji="1" lang="ja-JP" altLang="en-US" sz="1200">
              <a:solidFill>
                <a:sysClr val="windowText" lastClr="000000"/>
              </a:solidFill>
              <a:latin typeface="ＭＳ ゴシック" pitchFamily="49" charset="-128"/>
              <a:ea typeface="ＭＳ ゴシック" pitchFamily="49" charset="-128"/>
            </a:rPr>
            <a:t>千円の増となったことから、標準財政規模比で</a:t>
          </a:r>
          <a:r>
            <a:rPr kumimoji="1" lang="en-US" altLang="ja-JP" sz="1200">
              <a:solidFill>
                <a:sysClr val="windowText" lastClr="000000"/>
              </a:solidFill>
              <a:latin typeface="ＭＳ ゴシック" pitchFamily="49" charset="-128"/>
              <a:ea typeface="ＭＳ ゴシック" pitchFamily="49" charset="-128"/>
            </a:rPr>
            <a:t>1.34</a:t>
          </a: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0.66</a:t>
          </a:r>
          <a:r>
            <a:rPr kumimoji="1" lang="ja-JP" altLang="en-US" sz="1200">
              <a:solidFill>
                <a:sysClr val="windowText" lastClr="000000"/>
              </a:solidFill>
              <a:latin typeface="ＭＳ ゴシック" pitchFamily="49" charset="-128"/>
              <a:ea typeface="ＭＳ ゴシック" pitchFamily="49" charset="-128"/>
            </a:rPr>
            <a:t>ポイント増となった。</a:t>
          </a:r>
        </a:p>
        <a:p>
          <a:r>
            <a:rPr kumimoji="1" lang="ja-JP" altLang="en-US" sz="1200">
              <a:solidFill>
                <a:sysClr val="windowText" lastClr="000000"/>
              </a:solidFill>
              <a:latin typeface="ＭＳ ゴシック" pitchFamily="49" charset="-128"/>
              <a:ea typeface="ＭＳ ゴシック" pitchFamily="49" charset="-128"/>
            </a:rPr>
            <a:t>　一般会計については、実質収支が△</a:t>
          </a:r>
          <a:r>
            <a:rPr kumimoji="1" lang="en-US" altLang="ja-JP" sz="1200">
              <a:solidFill>
                <a:sysClr val="windowText" lastClr="000000"/>
              </a:solidFill>
              <a:latin typeface="ＭＳ ゴシック" pitchFamily="49" charset="-128"/>
              <a:ea typeface="ＭＳ ゴシック" pitchFamily="49" charset="-128"/>
            </a:rPr>
            <a:t>80,524</a:t>
          </a:r>
          <a:r>
            <a:rPr kumimoji="1" lang="ja-JP" altLang="en-US" sz="1200">
              <a:solidFill>
                <a:sysClr val="windowText" lastClr="000000"/>
              </a:solidFill>
              <a:latin typeface="ＭＳ ゴシック" pitchFamily="49" charset="-128"/>
              <a:ea typeface="ＭＳ ゴシック" pitchFamily="49" charset="-128"/>
            </a:rPr>
            <a:t>千円の減となったことから、標準財政規模比で</a:t>
          </a:r>
          <a:r>
            <a:rPr kumimoji="1" lang="en-US" altLang="ja-JP" sz="1200">
              <a:solidFill>
                <a:sysClr val="windowText" lastClr="000000"/>
              </a:solidFill>
              <a:latin typeface="ＭＳ ゴシック" pitchFamily="49" charset="-128"/>
              <a:ea typeface="ＭＳ ゴシック" pitchFamily="49" charset="-128"/>
            </a:rPr>
            <a:t>0.46</a:t>
          </a: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0.54</a:t>
          </a:r>
          <a:r>
            <a:rPr kumimoji="1" lang="ja-JP" altLang="en-US" sz="1200">
              <a:solidFill>
                <a:sysClr val="windowText" lastClr="000000"/>
              </a:solidFill>
              <a:latin typeface="ＭＳ ゴシック" pitchFamily="49" charset="-128"/>
              <a:ea typeface="ＭＳ ゴシック" pitchFamily="49" charset="-128"/>
            </a:rPr>
            <a:t>ポイント減となった。</a:t>
          </a:r>
        </a:p>
        <a:p>
          <a:r>
            <a:rPr kumimoji="1" lang="ja-JP" altLang="en-US" sz="1200">
              <a:solidFill>
                <a:sysClr val="windowText" lastClr="000000"/>
              </a:solidFill>
              <a:latin typeface="ＭＳ ゴシック" pitchFamily="49" charset="-128"/>
              <a:ea typeface="ＭＳ ゴシック" pitchFamily="49" charset="-128"/>
            </a:rPr>
            <a:t>　その他の会計についても、一般会計からの繰入金等で黒字を維持している状況であるが、一般会計の負担を必要最少限に抑えるため、基準外繰入を抑えるよう努め、収支均衡を図っている状況である。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元利償還金については令和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年度をピークに減少傾向に転じたところであり、令和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136,569</a:t>
          </a:r>
          <a:r>
            <a:rPr kumimoji="1" lang="ja-JP" altLang="en-US" sz="1100">
              <a:latin typeface="ＭＳ ゴシック" pitchFamily="49" charset="-128"/>
              <a:ea typeface="ＭＳ ゴシック" pitchFamily="49" charset="-128"/>
            </a:rPr>
            <a:t>千円減となった。過疎対策事業債△</a:t>
          </a:r>
          <a:r>
            <a:rPr kumimoji="1" lang="en-US" altLang="ja-JP" sz="1100">
              <a:latin typeface="ＭＳ ゴシック" pitchFamily="49" charset="-128"/>
              <a:ea typeface="ＭＳ ゴシック" pitchFamily="49" charset="-128"/>
            </a:rPr>
            <a:t>11,212</a:t>
          </a:r>
          <a:r>
            <a:rPr kumimoji="1" lang="ja-JP" altLang="en-US" sz="1100">
              <a:latin typeface="ＭＳ ゴシック" pitchFamily="49" charset="-128"/>
              <a:ea typeface="ＭＳ ゴシック" pitchFamily="49" charset="-128"/>
            </a:rPr>
            <a:t>千円減、合併特例債△</a:t>
          </a:r>
          <a:r>
            <a:rPr kumimoji="1" lang="en-US" altLang="ja-JP" sz="1100">
              <a:latin typeface="ＭＳ ゴシック" pitchFamily="49" charset="-128"/>
              <a:ea typeface="ＭＳ ゴシック" pitchFamily="49" charset="-128"/>
            </a:rPr>
            <a:t>36,254</a:t>
          </a:r>
          <a:r>
            <a:rPr kumimoji="1" lang="ja-JP" altLang="en-US" sz="1100">
              <a:latin typeface="ＭＳ ゴシック" pitchFamily="49" charset="-128"/>
              <a:ea typeface="ＭＳ ゴシック" pitchFamily="49" charset="-128"/>
            </a:rPr>
            <a:t>千円減等が要因である。</a:t>
          </a:r>
        </a:p>
        <a:p>
          <a:r>
            <a:rPr kumimoji="1" lang="ja-JP" altLang="en-US" sz="1100">
              <a:latin typeface="ＭＳ ゴシック" pitchFamily="49" charset="-128"/>
              <a:ea typeface="ＭＳ ゴシック" pitchFamily="49" charset="-128"/>
            </a:rPr>
            <a:t>　実質公債費比率の分子についても減少し、令和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年度は</a:t>
          </a:r>
          <a:r>
            <a:rPr kumimoji="1" lang="en-US" altLang="ja-JP" sz="1100">
              <a:latin typeface="ＭＳ ゴシック" pitchFamily="49" charset="-128"/>
              <a:ea typeface="ＭＳ ゴシック" pitchFamily="49" charset="-128"/>
            </a:rPr>
            <a:t>635,160</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9.5</a:t>
          </a:r>
          <a:r>
            <a:rPr kumimoji="1" lang="ja-JP" altLang="en-US" sz="1100">
              <a:latin typeface="ＭＳ ゴシック" pitchFamily="49" charset="-128"/>
              <a:ea typeface="ＭＳ ゴシック" pitchFamily="49" charset="-128"/>
            </a:rPr>
            <a:t>％）減となった。　</a:t>
          </a:r>
        </a:p>
        <a:p>
          <a:r>
            <a:rPr kumimoji="1" lang="ja-JP" altLang="en-US" sz="1100">
              <a:latin typeface="ＭＳ ゴシック" pitchFamily="49" charset="-128"/>
              <a:ea typeface="ＭＳ ゴシック" pitchFamily="49" charset="-128"/>
            </a:rPr>
            <a:t>　事業費補正により基準財政需要額に算入された公債費は△</a:t>
          </a:r>
          <a:r>
            <a:rPr kumimoji="1" lang="en-US" altLang="ja-JP" sz="1100">
              <a:latin typeface="ＭＳ ゴシック" pitchFamily="49" charset="-128"/>
              <a:ea typeface="ＭＳ ゴシック" pitchFamily="49" charset="-128"/>
            </a:rPr>
            <a:t>13,835</a:t>
          </a:r>
          <a:r>
            <a:rPr kumimoji="1" lang="ja-JP" altLang="en-US" sz="1100">
              <a:latin typeface="ＭＳ ゴシック" pitchFamily="49" charset="-128"/>
              <a:ea typeface="ＭＳ ゴシック" pitchFamily="49" charset="-128"/>
            </a:rPr>
            <a:t>千円減、災害復旧費等に係る基準財政需要額は、東日本大震災全国緊急防災施策等債、合併特例事業債の減等により△</a:t>
          </a:r>
          <a:r>
            <a:rPr kumimoji="1" lang="en-US" altLang="ja-JP" sz="1100">
              <a:latin typeface="ＭＳ ゴシック" pitchFamily="49" charset="-128"/>
              <a:ea typeface="ＭＳ ゴシック" pitchFamily="49" charset="-128"/>
            </a:rPr>
            <a:t>60,944</a:t>
          </a:r>
          <a:r>
            <a:rPr kumimoji="1" lang="ja-JP" altLang="en-US" sz="1100">
              <a:latin typeface="ＭＳ ゴシック" pitchFamily="49" charset="-128"/>
              <a:ea typeface="ＭＳ ゴシック" pitchFamily="49" charset="-128"/>
            </a:rPr>
            <a:t>千円減となり、基準財政需要額算入額は△</a:t>
          </a:r>
          <a:r>
            <a:rPr kumimoji="1" lang="en-US" altLang="ja-JP" sz="1100">
              <a:latin typeface="ＭＳ ゴシック" pitchFamily="49" charset="-128"/>
              <a:ea typeface="ＭＳ ゴシック" pitchFamily="49" charset="-128"/>
            </a:rPr>
            <a:t>82,520</a:t>
          </a:r>
          <a:r>
            <a:rPr kumimoji="1" lang="ja-JP" altLang="en-US" sz="1100">
              <a:latin typeface="ＭＳ ゴシック" pitchFamily="49" charset="-128"/>
              <a:ea typeface="ＭＳ ゴシック" pitchFamily="49" charset="-128"/>
            </a:rPr>
            <a:t>千円減となった。</a:t>
          </a:r>
        </a:p>
        <a:p>
          <a:r>
            <a:rPr kumimoji="1" lang="ja-JP" altLang="en-US" sz="1100">
              <a:latin typeface="ＭＳ ゴシック" pitchFamily="49" charset="-128"/>
              <a:ea typeface="ＭＳ ゴシック" pitchFamily="49" charset="-128"/>
            </a:rPr>
            <a:t>　公債費は今後減少していく見通しであるが、健康福祉総合センターや大野小学校改築事業など、大規模事業が見込まれていることから、基金や有利な起債を有効活用しつつ規模を一定程度維持しながら、住民サービスを低下させることのないよう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将来負担額は、これまで発行してきた地方債残高が令和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年度末で</a:t>
          </a:r>
          <a:r>
            <a:rPr kumimoji="1" lang="en-US" altLang="ja-JP" sz="1200">
              <a:latin typeface="ＭＳ ゴシック" pitchFamily="49" charset="-128"/>
              <a:ea typeface="ＭＳ ゴシック" pitchFamily="49" charset="-128"/>
            </a:rPr>
            <a:t>10,110,305</a:t>
          </a:r>
          <a:r>
            <a:rPr kumimoji="1" lang="ja-JP" altLang="en-US" sz="1200">
              <a:latin typeface="ＭＳ ゴシック" pitchFamily="49" charset="-128"/>
              <a:ea typeface="ＭＳ ゴシック" pitchFamily="49" charset="-128"/>
            </a:rPr>
            <a:t>千円であり、前年度に比べて△</a:t>
          </a:r>
          <a:r>
            <a:rPr kumimoji="1" lang="en-US" altLang="ja-JP" sz="1200">
              <a:latin typeface="ＭＳ ゴシック" pitchFamily="49" charset="-128"/>
              <a:ea typeface="ＭＳ ゴシック" pitchFamily="49" charset="-128"/>
            </a:rPr>
            <a:t>971,127</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8.8</a:t>
          </a:r>
          <a:r>
            <a:rPr kumimoji="1" lang="ja-JP" altLang="en-US" sz="1200">
              <a:latin typeface="ＭＳ ゴシック" pitchFamily="49" charset="-128"/>
              <a:ea typeface="ＭＳ ゴシック" pitchFamily="49" charset="-128"/>
            </a:rPr>
            <a:t>％）減、公営企業債等繰入見込額は前年比△</a:t>
          </a:r>
          <a:r>
            <a:rPr kumimoji="1" lang="en-US" altLang="ja-JP" sz="1200">
              <a:latin typeface="ＭＳ ゴシック" pitchFamily="49" charset="-128"/>
              <a:ea typeface="ＭＳ ゴシック" pitchFamily="49" charset="-128"/>
            </a:rPr>
            <a:t>355,001</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9.2</a:t>
          </a:r>
          <a:r>
            <a:rPr kumimoji="1" lang="ja-JP" altLang="en-US" sz="1200">
              <a:latin typeface="ＭＳ ゴシック" pitchFamily="49" charset="-128"/>
              <a:ea typeface="ＭＳ ゴシック" pitchFamily="49" charset="-128"/>
            </a:rPr>
            <a:t>％）減、退職手当負担見込額は前年比</a:t>
          </a:r>
          <a:r>
            <a:rPr kumimoji="1" lang="en-US" altLang="ja-JP" sz="1200">
              <a:latin typeface="ＭＳ ゴシック" pitchFamily="49" charset="-128"/>
              <a:ea typeface="ＭＳ ゴシック" pitchFamily="49" charset="-128"/>
            </a:rPr>
            <a:t>52,877</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10.4</a:t>
          </a:r>
          <a:r>
            <a:rPr kumimoji="1" lang="ja-JP" altLang="en-US" sz="1200">
              <a:latin typeface="ＭＳ ゴシック" pitchFamily="49" charset="-128"/>
              <a:ea typeface="ＭＳ ゴシック" pitchFamily="49" charset="-128"/>
            </a:rPr>
            <a:t>％）増となった。全体では△</a:t>
          </a:r>
          <a:r>
            <a:rPr kumimoji="1" lang="en-US" altLang="ja-JP" sz="1200">
              <a:latin typeface="ＭＳ ゴシック" pitchFamily="49" charset="-128"/>
              <a:ea typeface="ＭＳ ゴシック" pitchFamily="49" charset="-128"/>
            </a:rPr>
            <a:t>1,273,905</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8.2</a:t>
          </a:r>
          <a:r>
            <a:rPr kumimoji="1" lang="ja-JP" altLang="en-US" sz="1200">
              <a:latin typeface="ＭＳ ゴシック" pitchFamily="49" charset="-128"/>
              <a:ea typeface="ＭＳ ゴシック" pitchFamily="49" charset="-128"/>
            </a:rPr>
            <a:t>％）減となった。</a:t>
          </a:r>
        </a:p>
        <a:p>
          <a:r>
            <a:rPr kumimoji="1" lang="ja-JP" altLang="en-US" sz="1200">
              <a:latin typeface="ＭＳ ゴシック" pitchFamily="49" charset="-128"/>
              <a:ea typeface="ＭＳ ゴシック" pitchFamily="49" charset="-128"/>
            </a:rPr>
            <a:t>　充当可能財源等は、財政調整基金が前年度に比べ△</a:t>
          </a:r>
          <a:r>
            <a:rPr kumimoji="1" lang="en-US" altLang="ja-JP" sz="1200">
              <a:latin typeface="ＭＳ ゴシック" pitchFamily="49" charset="-128"/>
              <a:ea typeface="ＭＳ ゴシック" pitchFamily="49" charset="-128"/>
            </a:rPr>
            <a:t>306,680</a:t>
          </a:r>
          <a:r>
            <a:rPr kumimoji="1" lang="ja-JP" altLang="en-US" sz="1200">
              <a:latin typeface="ＭＳ ゴシック" pitchFamily="49" charset="-128"/>
              <a:ea typeface="ＭＳ ゴシック" pitchFamily="49" charset="-128"/>
            </a:rPr>
            <a:t>千円減、減債基金が</a:t>
          </a:r>
          <a:r>
            <a:rPr kumimoji="1" lang="en-US" altLang="ja-JP" sz="1200">
              <a:latin typeface="ＭＳ ゴシック" pitchFamily="49" charset="-128"/>
              <a:ea typeface="ＭＳ ゴシック" pitchFamily="49" charset="-128"/>
            </a:rPr>
            <a:t>21,178</a:t>
          </a:r>
          <a:r>
            <a:rPr kumimoji="1" lang="ja-JP" altLang="en-US" sz="1200">
              <a:latin typeface="ＭＳ ゴシック" pitchFamily="49" charset="-128"/>
              <a:ea typeface="ＭＳ ゴシック" pitchFamily="49" charset="-128"/>
            </a:rPr>
            <a:t>千円増となっており、充当可能基金全体では△</a:t>
          </a:r>
          <a:r>
            <a:rPr kumimoji="1" lang="en-US" altLang="ja-JP" sz="1200">
              <a:latin typeface="ＭＳ ゴシック" pitchFamily="49" charset="-128"/>
              <a:ea typeface="ＭＳ ゴシック" pitchFamily="49" charset="-128"/>
            </a:rPr>
            <a:t>296,419</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5.7</a:t>
          </a:r>
          <a:r>
            <a:rPr kumimoji="1" lang="ja-JP" altLang="en-US" sz="1200">
              <a:latin typeface="ＭＳ ゴシック" pitchFamily="49" charset="-128"/>
              <a:ea typeface="ＭＳ ゴシック" pitchFamily="49" charset="-128"/>
            </a:rPr>
            <a:t>％）減となった。基準財政需要額算入見込額は、前年度に比べ△</a:t>
          </a:r>
          <a:r>
            <a:rPr kumimoji="1" lang="en-US" altLang="ja-JP" sz="1200">
              <a:latin typeface="ＭＳ ゴシック" pitchFamily="49" charset="-128"/>
              <a:ea typeface="ＭＳ ゴシック" pitchFamily="49" charset="-128"/>
            </a:rPr>
            <a:t>808,649</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7.9</a:t>
          </a:r>
          <a:r>
            <a:rPr kumimoji="1" lang="ja-JP" altLang="en-US" sz="1200">
              <a:latin typeface="ＭＳ ゴシック" pitchFamily="49" charset="-128"/>
              <a:ea typeface="ＭＳ ゴシック" pitchFamily="49" charset="-128"/>
            </a:rPr>
            <a:t>％）減となった。</a:t>
          </a:r>
        </a:p>
        <a:p>
          <a:r>
            <a:rPr kumimoji="1" lang="ja-JP" altLang="en-US" sz="1200">
              <a:latin typeface="ＭＳ ゴシック" pitchFamily="49" charset="-128"/>
              <a:ea typeface="ＭＳ ゴシック" pitchFamily="49" charset="-128"/>
            </a:rPr>
            <a:t>　標準財政規模は、</a:t>
          </a:r>
          <a:r>
            <a:rPr kumimoji="1" lang="en-US" altLang="ja-JP" sz="1200">
              <a:latin typeface="ＭＳ ゴシック" pitchFamily="49" charset="-128"/>
              <a:ea typeface="ＭＳ ゴシック" pitchFamily="49" charset="-128"/>
            </a:rPr>
            <a:t>6,849,493</a:t>
          </a:r>
          <a:r>
            <a:rPr kumimoji="1" lang="ja-JP" altLang="en-US" sz="1200">
              <a:latin typeface="ＭＳ ゴシック" pitchFamily="49" charset="-128"/>
              <a:ea typeface="ＭＳ ゴシック" pitchFamily="49" charset="-128"/>
            </a:rPr>
            <a:t>千円で前年度に比べ△</a:t>
          </a:r>
          <a:r>
            <a:rPr kumimoji="1" lang="en-US" altLang="ja-JP" sz="1200">
              <a:latin typeface="ＭＳ ゴシック" pitchFamily="49" charset="-128"/>
              <a:ea typeface="ＭＳ ゴシック" pitchFamily="49" charset="-128"/>
            </a:rPr>
            <a:t>20,507</a:t>
          </a:r>
          <a:r>
            <a:rPr kumimoji="1" lang="ja-JP" altLang="en-US" sz="1200">
              <a:latin typeface="ＭＳ ゴシック" pitchFamily="49" charset="-128"/>
              <a:ea typeface="ＭＳ ゴシック" pitchFamily="49" charset="-128"/>
            </a:rPr>
            <a:t>千円（△</a:t>
          </a:r>
          <a:r>
            <a:rPr kumimoji="1" lang="en-US" altLang="ja-JP" sz="1200">
              <a:latin typeface="ＭＳ ゴシック" pitchFamily="49" charset="-128"/>
              <a:ea typeface="ＭＳ ゴシック" pitchFamily="49" charset="-128"/>
            </a:rPr>
            <a:t>0.3</a:t>
          </a:r>
          <a:r>
            <a:rPr kumimoji="1" lang="ja-JP" altLang="en-US" sz="1200">
              <a:latin typeface="ＭＳ ゴシック" pitchFamily="49" charset="-128"/>
              <a:ea typeface="ＭＳ ゴシック" pitchFamily="49" charset="-128"/>
            </a:rPr>
            <a:t>％）減となった。</a:t>
          </a:r>
        </a:p>
        <a:p>
          <a:r>
            <a:rPr kumimoji="1" lang="ja-JP" altLang="en-US" sz="1200">
              <a:latin typeface="ＭＳ ゴシック" pitchFamily="49" charset="-128"/>
              <a:ea typeface="ＭＳ ゴシック" pitchFamily="49" charset="-128"/>
            </a:rPr>
            <a:t>　前年度に引き続き本年度は将来負担額が充当可能財源等を下回ったため、将来負担比率は無しとなった。算式の分子において、基準財政需要額算入見込額の減により充当可能財源は減となったものの、地方債現在高の減、公営企業債等繰入見込額の減等により将来負担額が減となったことによるものであ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岩手県洋野町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アフターコロナとなり、中止していた事業が再開されたことや物価高騰の影響等を受け、財政調整基金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千円を取り崩した影響等により、令和４年度から令和５年度にかけては△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千円増となったが、財政調整基金が△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182,913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千円減、その他の特定目的基金の福祉基金が△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千円減、公共施設等整備基金が△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千円減等となり、基金全体では減となったもの。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歳入においては人口減少による税収や普通交付税の減少が見込まれ、令和４年度をピークに年々減少傾向に転じる見込みである。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歳出においては機構改革やデジタル化による行政効率化、公共施設の統合を含めた適正管理等、あらゆる事業見直しにより基金を確保し、行財政運営の維持にあたる必要がある。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合併振興基金：合併に伴う地域の振興及び住民の一体感醸成。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福祉基金：町民の保健福祉の増進。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ふるさと創生基金：伝統、文化、産業等を活かした特色のある町づくり。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公共施設等整備基金：町が行う公共施設その他の施設の整備。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農山漁村地域活性化基金：農山漁村地域の活性化を図る。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千円（ふるさと納税分）であったのに対し、各事業に充当するための取崩額が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千円減となったもの。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千円であったのに対し、各事業に充当するための取崩額が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千円減となったもの。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千円（ふるさと納税）であったのに対し、各事業に充当するための取崩額が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45,750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38,229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千円減となったもの。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は、着実に増大している社会保障費に対し、町民サービスのレベルを維持していくため、取り崩しは避けられない。その他の特定目的金についても財源不足により継続的な活用が見込まれるものの、これ以上の基金残高の減は一般的な公共サービス低下を招く恐れもあるため、機構改革や公共施設の統合、行政サービスの電子化などを進め、人件費を含む全ての事業で事業の廃止を含む見直しを進めることにより取崩額の抑制を図る。積立については、ふるさと納税を含め積立額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決算剰余金及びふるさと納税分等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千円を取り崩したことにより減額となった。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が厳しさを増す中、取り崩しが積み立てを上回る状況が続き残高は減少していく見込み。人口減少が続く町の規模に合わせた事業のダウンサイジングを徹底することで繰入れの抑制を図りつつ、町民サービスの質量の低下を招かないよう留意して適宜適切に積立額をコントロールし、有利な基金運用も含め基金の有効活用を図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臨時財政対策債償還基金費分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千円及び下水道償還費補助金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千円を積立て、公債費償還金増額相当分として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千円の繰入れを行ったことにより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健康福祉総合センターや大野小学校改築事業等の大型事業が今後見込まれることから、減債基金の残高も減少していくことが見込まれ、今後も残高を維持するため計画的な起債発行を図る。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11090332</v>
      </c>
      <c r="BO4" s="371"/>
      <c r="BP4" s="371"/>
      <c r="BQ4" s="371"/>
      <c r="BR4" s="371"/>
      <c r="BS4" s="371"/>
      <c r="BT4" s="371"/>
      <c r="BU4" s="372"/>
      <c r="BV4" s="370">
        <v>11260951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0.5</v>
      </c>
      <c r="CU4" s="377"/>
      <c r="CV4" s="377"/>
      <c r="CW4" s="377"/>
      <c r="CX4" s="377"/>
      <c r="CY4" s="377"/>
      <c r="CZ4" s="377"/>
      <c r="DA4" s="378"/>
      <c r="DB4" s="376">
        <v>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11051149</v>
      </c>
      <c r="BO5" s="408"/>
      <c r="BP5" s="408"/>
      <c r="BQ5" s="408"/>
      <c r="BR5" s="408"/>
      <c r="BS5" s="408"/>
      <c r="BT5" s="408"/>
      <c r="BU5" s="409"/>
      <c r="BV5" s="407">
        <v>11148745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91.3</v>
      </c>
      <c r="CU5" s="405"/>
      <c r="CV5" s="405"/>
      <c r="CW5" s="405"/>
      <c r="CX5" s="405"/>
      <c r="CY5" s="405"/>
      <c r="CZ5" s="405"/>
      <c r="DA5" s="406"/>
      <c r="DB5" s="404">
        <v>90.3</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39183</v>
      </c>
      <c r="BO6" s="408"/>
      <c r="BP6" s="408"/>
      <c r="BQ6" s="408"/>
      <c r="BR6" s="408"/>
      <c r="BS6" s="408"/>
      <c r="BT6" s="408"/>
      <c r="BU6" s="409"/>
      <c r="BV6" s="407">
        <v>112206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91.7</v>
      </c>
      <c r="CU6" s="445"/>
      <c r="CV6" s="445"/>
      <c r="CW6" s="445"/>
      <c r="CX6" s="445"/>
      <c r="CY6" s="445"/>
      <c r="CZ6" s="445"/>
      <c r="DA6" s="446"/>
      <c r="DB6" s="444">
        <v>91.2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7501</v>
      </c>
      <c r="BO7" s="408"/>
      <c r="BP7" s="408"/>
      <c r="BQ7" s="408"/>
      <c r="BR7" s="408"/>
      <c r="BS7" s="408"/>
      <c r="BT7" s="408"/>
      <c r="BU7" s="409"/>
      <c r="BV7" s="407">
        <v>42931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6849493</v>
      </c>
      <c r="CU7" s="408"/>
      <c r="CV7" s="408"/>
      <c r="CW7" s="408"/>
      <c r="CX7" s="408"/>
      <c r="CY7" s="408"/>
      <c r="CZ7" s="408"/>
      <c r="DA7" s="409"/>
      <c r="DB7" s="407">
        <v>6870000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31682</v>
      </c>
      <c r="BO8" s="408"/>
      <c r="BP8" s="408"/>
      <c r="BQ8" s="408"/>
      <c r="BR8" s="408"/>
      <c r="BS8" s="408"/>
      <c r="BT8" s="408"/>
      <c r="BU8" s="409"/>
      <c r="BV8" s="407">
        <v>69275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0.26</v>
      </c>
      <c r="CU8" s="448"/>
      <c r="CV8" s="448"/>
      <c r="CW8" s="448"/>
      <c r="CX8" s="448"/>
      <c r="CY8" s="448"/>
      <c r="CZ8" s="448"/>
      <c r="DA8" s="449"/>
      <c r="DB8" s="447">
        <v>0.26</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15091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-37593</v>
      </c>
      <c r="BO9" s="408"/>
      <c r="BP9" s="408"/>
      <c r="BQ9" s="408"/>
      <c r="BR9" s="408"/>
      <c r="BS9" s="408"/>
      <c r="BT9" s="408"/>
      <c r="BU9" s="409"/>
      <c r="BV9" s="407">
        <v>-496988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17.2</v>
      </c>
      <c r="CU9" s="405"/>
      <c r="CV9" s="405"/>
      <c r="CW9" s="405"/>
      <c r="CX9" s="405"/>
      <c r="CY9" s="405"/>
      <c r="CZ9" s="405"/>
      <c r="DA9" s="406"/>
      <c r="DB9" s="404">
        <v>18.600000000000001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16693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67087</v>
      </c>
      <c r="BO10" s="408"/>
      <c r="BP10" s="408"/>
      <c r="BQ10" s="408"/>
      <c r="BR10" s="408"/>
      <c r="BS10" s="408"/>
      <c r="BT10" s="408"/>
      <c r="BU10" s="409"/>
      <c r="BV10" s="407">
        <v>301172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15051</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250000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14975</v>
      </c>
      <c r="S13" s="492"/>
      <c r="T13" s="492"/>
      <c r="U13" s="492"/>
      <c r="V13" s="493"/>
      <c r="W13" s="423" t="s">
        <v>131</v>
      </c>
      <c r="X13" s="424"/>
      <c r="Y13" s="424"/>
      <c r="Z13" s="424"/>
      <c r="AA13" s="424"/>
      <c r="AB13" s="414"/>
      <c r="AC13" s="458">
        <v>1399</v>
      </c>
      <c r="AD13" s="459"/>
      <c r="AE13" s="459"/>
      <c r="AF13" s="459"/>
      <c r="AG13" s="501"/>
      <c r="AH13" s="458">
        <v>1566</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-220506</v>
      </c>
      <c r="BO13" s="408"/>
      <c r="BP13" s="408"/>
      <c r="BQ13" s="408"/>
      <c r="BR13" s="408"/>
      <c r="BS13" s="408"/>
      <c r="BT13" s="408"/>
      <c r="BU13" s="409"/>
      <c r="BV13" s="407">
        <v>-195816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11.5</v>
      </c>
      <c r="CU13" s="405"/>
      <c r="CV13" s="405"/>
      <c r="CW13" s="405"/>
      <c r="CX13" s="405"/>
      <c r="CY13" s="405"/>
      <c r="CZ13" s="405"/>
      <c r="DA13" s="406"/>
      <c r="DB13" s="404">
        <v>11.4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15421</v>
      </c>
      <c r="S14" s="492"/>
      <c r="T14" s="492"/>
      <c r="U14" s="492"/>
      <c r="V14" s="493"/>
      <c r="W14" s="397"/>
      <c r="X14" s="398"/>
      <c r="Y14" s="398"/>
      <c r="Z14" s="398"/>
      <c r="AA14" s="398"/>
      <c r="AB14" s="387"/>
      <c r="AC14" s="494">
        <v>19.3</v>
      </c>
      <c r="AD14" s="495"/>
      <c r="AE14" s="495"/>
      <c r="AF14" s="495"/>
      <c r="AG14" s="496"/>
      <c r="AH14" s="494">
        <v>20.100000000000001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15351</v>
      </c>
      <c r="S15" s="492"/>
      <c r="T15" s="492"/>
      <c r="U15" s="492"/>
      <c r="V15" s="493"/>
      <c r="W15" s="423" t="s">
        <v>137</v>
      </c>
      <c r="X15" s="424"/>
      <c r="Y15" s="424"/>
      <c r="Z15" s="424"/>
      <c r="AA15" s="424"/>
      <c r="AB15" s="414"/>
      <c r="AC15" s="458">
        <v>2137</v>
      </c>
      <c r="AD15" s="459"/>
      <c r="AE15" s="459"/>
      <c r="AF15" s="459"/>
      <c r="AG15" s="501"/>
      <c r="AH15" s="458">
        <v>2348</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1740516</v>
      </c>
      <c r="BO15" s="371"/>
      <c r="BP15" s="371"/>
      <c r="BQ15" s="371"/>
      <c r="BR15" s="371"/>
      <c r="BS15" s="371"/>
      <c r="BT15" s="371"/>
      <c r="BU15" s="372"/>
      <c r="BV15" s="370">
        <v>1681453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29.5</v>
      </c>
      <c r="AD16" s="495"/>
      <c r="AE16" s="495"/>
      <c r="AF16" s="495"/>
      <c r="AG16" s="496"/>
      <c r="AH16" s="494">
        <v>30.2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6407049</v>
      </c>
      <c r="BO16" s="408"/>
      <c r="BP16" s="408"/>
      <c r="BQ16" s="408"/>
      <c r="BR16" s="408"/>
      <c r="BS16" s="408"/>
      <c r="BT16" s="408"/>
      <c r="BU16" s="409"/>
      <c r="BV16" s="407">
        <v>6438067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3700</v>
      </c>
      <c r="AD17" s="459"/>
      <c r="AE17" s="459"/>
      <c r="AF17" s="459"/>
      <c r="AG17" s="501"/>
      <c r="AH17" s="458">
        <v>3860</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2153234</v>
      </c>
      <c r="BO17" s="408"/>
      <c r="BP17" s="408"/>
      <c r="BQ17" s="408"/>
      <c r="BR17" s="408"/>
      <c r="BS17" s="408"/>
      <c r="BT17" s="408"/>
      <c r="BU17" s="409"/>
      <c r="BV17" s="407">
        <v>2084798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302.92</v>
      </c>
      <c r="M18" s="531"/>
      <c r="N18" s="531"/>
      <c r="O18" s="531"/>
      <c r="P18" s="531"/>
      <c r="Q18" s="531"/>
      <c r="R18" s="532"/>
      <c r="S18" s="532"/>
      <c r="T18" s="532"/>
      <c r="U18" s="532"/>
      <c r="V18" s="533"/>
      <c r="W18" s="425"/>
      <c r="X18" s="426"/>
      <c r="Y18" s="426"/>
      <c r="Z18" s="426"/>
      <c r="AA18" s="426"/>
      <c r="AB18" s="417"/>
      <c r="AC18" s="534">
        <v>51.1</v>
      </c>
      <c r="AD18" s="535"/>
      <c r="AE18" s="535"/>
      <c r="AF18" s="535"/>
      <c r="AG18" s="536"/>
      <c r="AH18" s="534">
        <v>49.7</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6142607</v>
      </c>
      <c r="BO18" s="408"/>
      <c r="BP18" s="408"/>
      <c r="BQ18" s="408"/>
      <c r="BR18" s="408"/>
      <c r="BS18" s="408"/>
      <c r="BT18" s="408"/>
      <c r="BU18" s="409"/>
      <c r="BV18" s="407">
        <v>6133327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50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8326469</v>
      </c>
      <c r="BO19" s="408"/>
      <c r="BP19" s="408"/>
      <c r="BQ19" s="408"/>
      <c r="BR19" s="408"/>
      <c r="BS19" s="408"/>
      <c r="BT19" s="408"/>
      <c r="BU19" s="409"/>
      <c r="BV19" s="407">
        <v>8424812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5793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10110305</v>
      </c>
      <c r="BO22" s="371"/>
      <c r="BP22" s="371"/>
      <c r="BQ22" s="371"/>
      <c r="BR22" s="371"/>
      <c r="BS22" s="371"/>
      <c r="BT22" s="371"/>
      <c r="BU22" s="372"/>
      <c r="BV22" s="370">
        <v>11081432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8728376</v>
      </c>
      <c r="BO23" s="408"/>
      <c r="BP23" s="408"/>
      <c r="BQ23" s="408"/>
      <c r="BR23" s="408"/>
      <c r="BS23" s="408"/>
      <c r="BT23" s="408"/>
      <c r="BU23" s="409"/>
      <c r="BV23" s="407">
        <v>9480961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6480</v>
      </c>
      <c r="R24" s="459"/>
      <c r="S24" s="459"/>
      <c r="T24" s="459"/>
      <c r="U24" s="459"/>
      <c r="V24" s="501"/>
      <c r="W24" s="553"/>
      <c r="X24" s="554"/>
      <c r="Y24" s="555"/>
      <c r="Z24" s="457" t="s">
        <v>161</v>
      </c>
      <c r="AA24" s="437"/>
      <c r="AB24" s="437"/>
      <c r="AC24" s="437"/>
      <c r="AD24" s="437"/>
      <c r="AE24" s="437"/>
      <c r="AF24" s="437"/>
      <c r="AG24" s="438"/>
      <c r="AH24" s="458">
        <v>191</v>
      </c>
      <c r="AI24" s="459"/>
      <c r="AJ24" s="459"/>
      <c r="AK24" s="459"/>
      <c r="AL24" s="501"/>
      <c r="AM24" s="458">
        <v>571663</v>
      </c>
      <c r="AN24" s="459"/>
      <c r="AO24" s="459"/>
      <c r="AP24" s="459"/>
      <c r="AQ24" s="459"/>
      <c r="AR24" s="501"/>
      <c r="AS24" s="458">
        <v>2993</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6998903</v>
      </c>
      <c r="BO24" s="408"/>
      <c r="BP24" s="408"/>
      <c r="BQ24" s="408"/>
      <c r="BR24" s="408"/>
      <c r="BS24" s="408"/>
      <c r="BT24" s="408"/>
      <c r="BU24" s="409"/>
      <c r="BV24" s="407">
        <v>7623970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5610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9414</v>
      </c>
      <c r="BO25" s="371"/>
      <c r="BP25" s="371"/>
      <c r="BQ25" s="371"/>
      <c r="BR25" s="371"/>
      <c r="BS25" s="371"/>
      <c r="BT25" s="371"/>
      <c r="BU25" s="372"/>
      <c r="BV25" s="370">
        <v>11239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5400</v>
      </c>
      <c r="R26" s="459"/>
      <c r="S26" s="459"/>
      <c r="T26" s="459"/>
      <c r="U26" s="459"/>
      <c r="V26" s="501"/>
      <c r="W26" s="553"/>
      <c r="X26" s="554"/>
      <c r="Y26" s="555"/>
      <c r="Z26" s="457" t="s">
        <v>167</v>
      </c>
      <c r="AA26" s="559"/>
      <c r="AB26" s="559"/>
      <c r="AC26" s="559"/>
      <c r="AD26" s="559"/>
      <c r="AE26" s="559"/>
      <c r="AF26" s="559"/>
      <c r="AG26" s="560"/>
      <c r="AH26" s="458">
        <v>4</v>
      </c>
      <c r="AI26" s="459"/>
      <c r="AJ26" s="459"/>
      <c r="AK26" s="459"/>
      <c r="AL26" s="501"/>
      <c r="AM26" s="458">
        <v>11616</v>
      </c>
      <c r="AN26" s="459"/>
      <c r="AO26" s="459"/>
      <c r="AP26" s="459"/>
      <c r="AQ26" s="459"/>
      <c r="AR26" s="501"/>
      <c r="AS26" s="458">
        <v>2904</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2730</v>
      </c>
      <c r="R27" s="459"/>
      <c r="S27" s="459"/>
      <c r="T27" s="459"/>
      <c r="U27" s="459"/>
      <c r="V27" s="501"/>
      <c r="W27" s="553"/>
      <c r="X27" s="554"/>
      <c r="Y27" s="555"/>
      <c r="Z27" s="457" t="s">
        <v>170</v>
      </c>
      <c r="AA27" s="437"/>
      <c r="AB27" s="437"/>
      <c r="AC27" s="437"/>
      <c r="AD27" s="437"/>
      <c r="AE27" s="437"/>
      <c r="AF27" s="437"/>
      <c r="AG27" s="438"/>
      <c r="AH27" s="458">
        <v>1</v>
      </c>
      <c r="AI27" s="459"/>
      <c r="AJ27" s="459"/>
      <c r="AK27" s="459"/>
      <c r="AL27" s="501"/>
      <c r="AM27" s="458" t="s">
        <v>171</v>
      </c>
      <c r="AN27" s="459"/>
      <c r="AO27" s="459"/>
      <c r="AP27" s="459"/>
      <c r="AQ27" s="459"/>
      <c r="AR27" s="501"/>
      <c r="AS27" s="458" t="s">
        <v>171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303117</v>
      </c>
      <c r="BO27" s="527"/>
      <c r="BP27" s="527"/>
      <c r="BQ27" s="527"/>
      <c r="BR27" s="527"/>
      <c r="BS27" s="527"/>
      <c r="BT27" s="527"/>
      <c r="BU27" s="528"/>
      <c r="BV27" s="526">
        <v>303117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2290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2632457</v>
      </c>
      <c r="BO28" s="371"/>
      <c r="BP28" s="371"/>
      <c r="BQ28" s="371"/>
      <c r="BR28" s="371"/>
      <c r="BS28" s="371"/>
      <c r="BT28" s="371"/>
      <c r="BU28" s="372"/>
      <c r="BV28" s="370">
        <v>2815370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14</v>
      </c>
      <c r="M29" s="459"/>
      <c r="N29" s="459"/>
      <c r="O29" s="459"/>
      <c r="P29" s="501"/>
      <c r="Q29" s="458">
        <v>2110</v>
      </c>
      <c r="R29" s="459"/>
      <c r="S29" s="459"/>
      <c r="T29" s="459"/>
      <c r="U29" s="459"/>
      <c r="V29" s="501"/>
      <c r="W29" s="556"/>
      <c r="X29" s="557"/>
      <c r="Y29" s="558"/>
      <c r="Z29" s="457" t="s">
        <v>177</v>
      </c>
      <c r="AA29" s="437"/>
      <c r="AB29" s="437"/>
      <c r="AC29" s="437"/>
      <c r="AD29" s="437"/>
      <c r="AE29" s="437"/>
      <c r="AF29" s="437"/>
      <c r="AG29" s="438"/>
      <c r="AH29" s="458">
        <v>192</v>
      </c>
      <c r="AI29" s="459"/>
      <c r="AJ29" s="459"/>
      <c r="AK29" s="459"/>
      <c r="AL29" s="501"/>
      <c r="AM29" s="458">
        <v>574818</v>
      </c>
      <c r="AN29" s="459"/>
      <c r="AO29" s="459"/>
      <c r="AP29" s="459"/>
      <c r="AQ29" s="459"/>
      <c r="AR29" s="501"/>
      <c r="AS29" s="458">
        <v>2994</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609322</v>
      </c>
      <c r="BO29" s="408"/>
      <c r="BP29" s="408"/>
      <c r="BQ29" s="408"/>
      <c r="BR29" s="408"/>
      <c r="BS29" s="408"/>
      <c r="BT29" s="408"/>
      <c r="BU29" s="409"/>
      <c r="BV29" s="407">
        <v>588144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92.4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2462007</v>
      </c>
      <c r="BO30" s="527"/>
      <c r="BP30" s="527"/>
      <c r="BQ30" s="527"/>
      <c r="BR30" s="527"/>
      <c r="BS30" s="527"/>
      <c r="BT30" s="527"/>
      <c r="BU30" s="528"/>
      <c r="BV30" s="526">
        <v>2606952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国民健康保険種市病院事業会計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魚市場事業特別会計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久慈広域連合（一般会計）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一般社団法人　大野畜産公社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国民健康保険診療施設特別会計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水道事業会計</v>
      </c>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公共下水道事業特別会計</v>
      </c>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久慈広域連合（特別会計）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一般社団法人　大野ふるさと公社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9</v>
      </c>
      <c r="BF36" s="597"/>
      <c r="BG36" s="598" t="str">
        <f>IF('各会計、関係団体の財政状況及び健全化判断比率'!B35="","",'各会計、関係団体の財政状況及び健全化判断比率'!B35)</f>
        <v>農業集落排水事業特別会計</v>
      </c>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岩手県市町村総合事務組合（一般会計）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10</v>
      </c>
      <c r="BF37" s="597"/>
      <c r="BG37" s="598" t="str">
        <f>IF('各会計、関係団体の財政状況及び健全化判断比率'!B36="","",'各会計、関係団体の財政状況及び健全化判断比率'!B36)</f>
        <v>生活排水処理事業特別会計</v>
      </c>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岩手県市町村総合事務組合（特別会計）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岩手県後期高齢者医療広域連合（一般会計）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岩手県後期高齢者医療広域連合（特別会計）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6Hthmk65bLo7J4eSo7mFPBnGVphv/CqMCwO2jFNUVVSU7qroaJ97cfxCuK5ppcwm4wijl9ISPGYJrELLK5V2Cw==" saltValue="+OBN/vMmlME2VFTtYN9pT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1448603</v>
      </c>
      <c r="S5" s="613"/>
      <c r="T5" s="613"/>
      <c r="U5" s="613"/>
      <c r="V5" s="613"/>
      <c r="W5" s="613"/>
      <c r="X5" s="613"/>
      <c r="Y5" s="614"/>
      <c r="Z5" s="615">
        <v>13.1</v>
      </c>
      <c r="AA5" s="615"/>
      <c r="AB5" s="615"/>
      <c r="AC5" s="615"/>
      <c r="AD5" s="616">
        <v>1448603</v>
      </c>
      <c r="AE5" s="616"/>
      <c r="AF5" s="616"/>
      <c r="AG5" s="616"/>
      <c r="AH5" s="616"/>
      <c r="AI5" s="616"/>
      <c r="AJ5" s="616"/>
      <c r="AK5" s="616"/>
      <c r="AL5" s="617">
        <v>21.6</v>
      </c>
      <c r="AM5" s="618"/>
      <c r="AN5" s="618"/>
      <c r="AO5" s="619"/>
      <c r="AP5" s="609" t="s">
        <v>216</v>
      </c>
      <c r="AQ5" s="610"/>
      <c r="AR5" s="610"/>
      <c r="AS5" s="610"/>
      <c r="AT5" s="610"/>
      <c r="AU5" s="610"/>
      <c r="AV5" s="610"/>
      <c r="AW5" s="610"/>
      <c r="AX5" s="610"/>
      <c r="AY5" s="610"/>
      <c r="AZ5" s="610"/>
      <c r="BA5" s="610"/>
      <c r="BB5" s="610"/>
      <c r="BC5" s="610"/>
      <c r="BD5" s="610"/>
      <c r="BE5" s="610"/>
      <c r="BF5" s="611"/>
      <c r="BG5" s="623">
        <v>1448603</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157961</v>
      </c>
      <c r="S6" s="624"/>
      <c r="T6" s="624"/>
      <c r="U6" s="624"/>
      <c r="V6" s="624"/>
      <c r="W6" s="624"/>
      <c r="X6" s="624"/>
      <c r="Y6" s="625"/>
      <c r="Z6" s="626">
        <v>1.4</v>
      </c>
      <c r="AA6" s="626"/>
      <c r="AB6" s="626"/>
      <c r="AC6" s="626"/>
      <c r="AD6" s="627">
        <v>157961</v>
      </c>
      <c r="AE6" s="627"/>
      <c r="AF6" s="627"/>
      <c r="AG6" s="627"/>
      <c r="AH6" s="627"/>
      <c r="AI6" s="627"/>
      <c r="AJ6" s="627"/>
      <c r="AK6" s="627"/>
      <c r="AL6" s="628">
        <v>2.4</v>
      </c>
      <c r="AM6" s="629"/>
      <c r="AN6" s="629"/>
      <c r="AO6" s="630"/>
      <c r="AP6" s="620" t="s">
        <v>221</v>
      </c>
      <c r="AQ6" s="621"/>
      <c r="AR6" s="621"/>
      <c r="AS6" s="621"/>
      <c r="AT6" s="621"/>
      <c r="AU6" s="621"/>
      <c r="AV6" s="621"/>
      <c r="AW6" s="621"/>
      <c r="AX6" s="621"/>
      <c r="AY6" s="621"/>
      <c r="AZ6" s="621"/>
      <c r="BA6" s="621"/>
      <c r="BB6" s="621"/>
      <c r="BC6" s="621"/>
      <c r="BD6" s="621"/>
      <c r="BE6" s="621"/>
      <c r="BF6" s="622"/>
      <c r="BG6" s="623">
        <v>1448603</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107673</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107673</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327</v>
      </c>
      <c r="S7" s="624"/>
      <c r="T7" s="624"/>
      <c r="U7" s="624"/>
      <c r="V7" s="624"/>
      <c r="W7" s="624"/>
      <c r="X7" s="624"/>
      <c r="Y7" s="625"/>
      <c r="Z7" s="626">
        <v>0</v>
      </c>
      <c r="AA7" s="626"/>
      <c r="AB7" s="626"/>
      <c r="AC7" s="626"/>
      <c r="AD7" s="627">
        <v>327</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539276</v>
      </c>
      <c r="BH7" s="624"/>
      <c r="BI7" s="624"/>
      <c r="BJ7" s="624"/>
      <c r="BK7" s="624"/>
      <c r="BL7" s="624"/>
      <c r="BM7" s="624"/>
      <c r="BN7" s="625"/>
      <c r="BO7" s="626">
        <v>37.200000000000003</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1282454</v>
      </c>
      <c r="CS7" s="624"/>
      <c r="CT7" s="624"/>
      <c r="CU7" s="624"/>
      <c r="CV7" s="624"/>
      <c r="CW7" s="624"/>
      <c r="CX7" s="624"/>
      <c r="CY7" s="625"/>
      <c r="CZ7" s="626">
        <v>11.6</v>
      </c>
      <c r="DA7" s="626"/>
      <c r="DB7" s="626"/>
      <c r="DC7" s="626"/>
      <c r="DD7" s="632">
        <v>71093</v>
      </c>
      <c r="DE7" s="624"/>
      <c r="DF7" s="624"/>
      <c r="DG7" s="624"/>
      <c r="DH7" s="624"/>
      <c r="DI7" s="624"/>
      <c r="DJ7" s="624"/>
      <c r="DK7" s="624"/>
      <c r="DL7" s="624"/>
      <c r="DM7" s="624"/>
      <c r="DN7" s="624"/>
      <c r="DO7" s="624"/>
      <c r="DP7" s="625"/>
      <c r="DQ7" s="632">
        <v>1032593</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3551</v>
      </c>
      <c r="S8" s="624"/>
      <c r="T8" s="624"/>
      <c r="U8" s="624"/>
      <c r="V8" s="624"/>
      <c r="W8" s="624"/>
      <c r="X8" s="624"/>
      <c r="Y8" s="625"/>
      <c r="Z8" s="626">
        <v>0</v>
      </c>
      <c r="AA8" s="626"/>
      <c r="AB8" s="626"/>
      <c r="AC8" s="626"/>
      <c r="AD8" s="627">
        <v>3551</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24172</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3078192</v>
      </c>
      <c r="CS8" s="624"/>
      <c r="CT8" s="624"/>
      <c r="CU8" s="624"/>
      <c r="CV8" s="624"/>
      <c r="CW8" s="624"/>
      <c r="CX8" s="624"/>
      <c r="CY8" s="625"/>
      <c r="CZ8" s="626">
        <v>27.9</v>
      </c>
      <c r="DA8" s="626"/>
      <c r="DB8" s="626"/>
      <c r="DC8" s="626"/>
      <c r="DD8" s="632">
        <v>563</v>
      </c>
      <c r="DE8" s="624"/>
      <c r="DF8" s="624"/>
      <c r="DG8" s="624"/>
      <c r="DH8" s="624"/>
      <c r="DI8" s="624"/>
      <c r="DJ8" s="624"/>
      <c r="DK8" s="624"/>
      <c r="DL8" s="624"/>
      <c r="DM8" s="624"/>
      <c r="DN8" s="624"/>
      <c r="DO8" s="624"/>
      <c r="DP8" s="625"/>
      <c r="DQ8" s="632">
        <v>1827720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4157</v>
      </c>
      <c r="S9" s="624"/>
      <c r="T9" s="624"/>
      <c r="U9" s="624"/>
      <c r="V9" s="624"/>
      <c r="W9" s="624"/>
      <c r="X9" s="624"/>
      <c r="Y9" s="625"/>
      <c r="Z9" s="626">
        <v>0</v>
      </c>
      <c r="AA9" s="626"/>
      <c r="AB9" s="626"/>
      <c r="AC9" s="626"/>
      <c r="AD9" s="627">
        <v>4157</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471308</v>
      </c>
      <c r="BH9" s="624"/>
      <c r="BI9" s="624"/>
      <c r="BJ9" s="624"/>
      <c r="BK9" s="624"/>
      <c r="BL9" s="624"/>
      <c r="BM9" s="624"/>
      <c r="BN9" s="625"/>
      <c r="BO9" s="626">
        <v>32.5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1173905</v>
      </c>
      <c r="CS9" s="624"/>
      <c r="CT9" s="624"/>
      <c r="CU9" s="624"/>
      <c r="CV9" s="624"/>
      <c r="CW9" s="624"/>
      <c r="CX9" s="624"/>
      <c r="CY9" s="625"/>
      <c r="CZ9" s="626">
        <v>10.6</v>
      </c>
      <c r="DA9" s="626"/>
      <c r="DB9" s="626"/>
      <c r="DC9" s="626"/>
      <c r="DD9" s="632">
        <v>48</v>
      </c>
      <c r="DE9" s="624"/>
      <c r="DF9" s="624"/>
      <c r="DG9" s="624"/>
      <c r="DH9" s="624"/>
      <c r="DI9" s="624"/>
      <c r="DJ9" s="624"/>
      <c r="DK9" s="624"/>
      <c r="DL9" s="624"/>
      <c r="DM9" s="624"/>
      <c r="DN9" s="624"/>
      <c r="DO9" s="624"/>
      <c r="DP9" s="625"/>
      <c r="DQ9" s="632">
        <v>1043073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21969</v>
      </c>
      <c r="BH10" s="624"/>
      <c r="BI10" s="624"/>
      <c r="BJ10" s="624"/>
      <c r="BK10" s="624"/>
      <c r="BL10" s="624"/>
      <c r="BM10" s="624"/>
      <c r="BN10" s="625"/>
      <c r="BO10" s="626">
        <v>1.5</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6516</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5298</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351229</v>
      </c>
      <c r="S11" s="624"/>
      <c r="T11" s="624"/>
      <c r="U11" s="624"/>
      <c r="V11" s="624"/>
      <c r="W11" s="624"/>
      <c r="X11" s="624"/>
      <c r="Y11" s="625"/>
      <c r="Z11" s="628">
        <v>3.2</v>
      </c>
      <c r="AA11" s="629"/>
      <c r="AB11" s="629"/>
      <c r="AC11" s="635"/>
      <c r="AD11" s="632">
        <v>351229</v>
      </c>
      <c r="AE11" s="624"/>
      <c r="AF11" s="624"/>
      <c r="AG11" s="624"/>
      <c r="AH11" s="624"/>
      <c r="AI11" s="624"/>
      <c r="AJ11" s="624"/>
      <c r="AK11" s="625"/>
      <c r="AL11" s="628">
        <v>5.2</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21827</v>
      </c>
      <c r="BH11" s="624"/>
      <c r="BI11" s="624"/>
      <c r="BJ11" s="624"/>
      <c r="BK11" s="624"/>
      <c r="BL11" s="624"/>
      <c r="BM11" s="624"/>
      <c r="BN11" s="625"/>
      <c r="BO11" s="626">
        <v>1.5</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896277</v>
      </c>
      <c r="CS11" s="624"/>
      <c r="CT11" s="624"/>
      <c r="CU11" s="624"/>
      <c r="CV11" s="624"/>
      <c r="CW11" s="624"/>
      <c r="CX11" s="624"/>
      <c r="CY11" s="625"/>
      <c r="CZ11" s="626">
        <v>8.1</v>
      </c>
      <c r="DA11" s="626"/>
      <c r="DB11" s="626"/>
      <c r="DC11" s="626"/>
      <c r="DD11" s="632">
        <v>390932</v>
      </c>
      <c r="DE11" s="624"/>
      <c r="DF11" s="624"/>
      <c r="DG11" s="624"/>
      <c r="DH11" s="624"/>
      <c r="DI11" s="624"/>
      <c r="DJ11" s="624"/>
      <c r="DK11" s="624"/>
      <c r="DL11" s="624"/>
      <c r="DM11" s="624"/>
      <c r="DN11" s="624"/>
      <c r="DO11" s="624"/>
      <c r="DP11" s="625"/>
      <c r="DQ11" s="632">
        <v>424973</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768981</v>
      </c>
      <c r="BH12" s="624"/>
      <c r="BI12" s="624"/>
      <c r="BJ12" s="624"/>
      <c r="BK12" s="624"/>
      <c r="BL12" s="624"/>
      <c r="BM12" s="624"/>
      <c r="BN12" s="625"/>
      <c r="BO12" s="626">
        <v>53.1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497393</v>
      </c>
      <c r="CS12" s="624"/>
      <c r="CT12" s="624"/>
      <c r="CU12" s="624"/>
      <c r="CV12" s="624"/>
      <c r="CW12" s="624"/>
      <c r="CX12" s="624"/>
      <c r="CY12" s="625"/>
      <c r="CZ12" s="626">
        <v>4.5</v>
      </c>
      <c r="DA12" s="626"/>
      <c r="DB12" s="626"/>
      <c r="DC12" s="626"/>
      <c r="DD12" s="632">
        <v>44979</v>
      </c>
      <c r="DE12" s="624"/>
      <c r="DF12" s="624"/>
      <c r="DG12" s="624"/>
      <c r="DH12" s="624"/>
      <c r="DI12" s="624"/>
      <c r="DJ12" s="624"/>
      <c r="DK12" s="624"/>
      <c r="DL12" s="624"/>
      <c r="DM12" s="624"/>
      <c r="DN12" s="624"/>
      <c r="DO12" s="624"/>
      <c r="DP12" s="625"/>
      <c r="DQ12" s="632">
        <v>359749</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768255</v>
      </c>
      <c r="BH13" s="624"/>
      <c r="BI13" s="624"/>
      <c r="BJ13" s="624"/>
      <c r="BK13" s="624"/>
      <c r="BL13" s="624"/>
      <c r="BM13" s="624"/>
      <c r="BN13" s="625"/>
      <c r="BO13" s="626">
        <v>53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815249</v>
      </c>
      <c r="CS13" s="624"/>
      <c r="CT13" s="624"/>
      <c r="CU13" s="624"/>
      <c r="CV13" s="624"/>
      <c r="CW13" s="624"/>
      <c r="CX13" s="624"/>
      <c r="CY13" s="625"/>
      <c r="CZ13" s="626">
        <v>7.4</v>
      </c>
      <c r="DA13" s="626"/>
      <c r="DB13" s="626"/>
      <c r="DC13" s="626"/>
      <c r="DD13" s="632">
        <v>212735</v>
      </c>
      <c r="DE13" s="624"/>
      <c r="DF13" s="624"/>
      <c r="DG13" s="624"/>
      <c r="DH13" s="624"/>
      <c r="DI13" s="624"/>
      <c r="DJ13" s="624"/>
      <c r="DK13" s="624"/>
      <c r="DL13" s="624"/>
      <c r="DM13" s="624"/>
      <c r="DN13" s="624"/>
      <c r="DO13" s="624"/>
      <c r="DP13" s="625"/>
      <c r="DQ13" s="632">
        <v>619168</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619</v>
      </c>
      <c r="S14" s="624"/>
      <c r="T14" s="624"/>
      <c r="U14" s="624"/>
      <c r="V14" s="624"/>
      <c r="W14" s="624"/>
      <c r="X14" s="624"/>
      <c r="Y14" s="625"/>
      <c r="Z14" s="626">
        <v>0</v>
      </c>
      <c r="AA14" s="626"/>
      <c r="AB14" s="626"/>
      <c r="AC14" s="626"/>
      <c r="AD14" s="627">
        <v>619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62597</v>
      </c>
      <c r="BH14" s="624"/>
      <c r="BI14" s="624"/>
      <c r="BJ14" s="624"/>
      <c r="BK14" s="624"/>
      <c r="BL14" s="624"/>
      <c r="BM14" s="624"/>
      <c r="BN14" s="625"/>
      <c r="BO14" s="626">
        <v>4.3</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644785</v>
      </c>
      <c r="CS14" s="624"/>
      <c r="CT14" s="624"/>
      <c r="CU14" s="624"/>
      <c r="CV14" s="624"/>
      <c r="CW14" s="624"/>
      <c r="CX14" s="624"/>
      <c r="CY14" s="625"/>
      <c r="CZ14" s="626">
        <v>5.8</v>
      </c>
      <c r="DA14" s="626"/>
      <c r="DB14" s="626"/>
      <c r="DC14" s="626"/>
      <c r="DD14" s="632">
        <v>152371</v>
      </c>
      <c r="DE14" s="624"/>
      <c r="DF14" s="624"/>
      <c r="DG14" s="624"/>
      <c r="DH14" s="624"/>
      <c r="DI14" s="624"/>
      <c r="DJ14" s="624"/>
      <c r="DK14" s="624"/>
      <c r="DL14" s="624"/>
      <c r="DM14" s="624"/>
      <c r="DN14" s="624"/>
      <c r="DO14" s="624"/>
      <c r="DP14" s="625"/>
      <c r="DQ14" s="632">
        <v>507910</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77749</v>
      </c>
      <c r="BH15" s="624"/>
      <c r="BI15" s="624"/>
      <c r="BJ15" s="624"/>
      <c r="BK15" s="624"/>
      <c r="BL15" s="624"/>
      <c r="BM15" s="624"/>
      <c r="BN15" s="625"/>
      <c r="BO15" s="626">
        <v>5.4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1029030</v>
      </c>
      <c r="CS15" s="624"/>
      <c r="CT15" s="624"/>
      <c r="CU15" s="624"/>
      <c r="CV15" s="624"/>
      <c r="CW15" s="624"/>
      <c r="CX15" s="624"/>
      <c r="CY15" s="625"/>
      <c r="CZ15" s="626">
        <v>9.3000000000000007</v>
      </c>
      <c r="DA15" s="626"/>
      <c r="DB15" s="626"/>
      <c r="DC15" s="626"/>
      <c r="DD15" s="632">
        <v>37333</v>
      </c>
      <c r="DE15" s="624"/>
      <c r="DF15" s="624"/>
      <c r="DG15" s="624"/>
      <c r="DH15" s="624"/>
      <c r="DI15" s="624"/>
      <c r="DJ15" s="624"/>
      <c r="DK15" s="624"/>
      <c r="DL15" s="624"/>
      <c r="DM15" s="624"/>
      <c r="DN15" s="624"/>
      <c r="DO15" s="624"/>
      <c r="DP15" s="625"/>
      <c r="DQ15" s="632">
        <v>922924</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7485</v>
      </c>
      <c r="S16" s="624"/>
      <c r="T16" s="624"/>
      <c r="U16" s="624"/>
      <c r="V16" s="624"/>
      <c r="W16" s="624"/>
      <c r="X16" s="624"/>
      <c r="Y16" s="625"/>
      <c r="Z16" s="626">
        <v>0.1</v>
      </c>
      <c r="AA16" s="626"/>
      <c r="AB16" s="626"/>
      <c r="AC16" s="626"/>
      <c r="AD16" s="627">
        <v>7485</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8817</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3419</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15804</v>
      </c>
      <c r="S17" s="624"/>
      <c r="T17" s="624"/>
      <c r="U17" s="624"/>
      <c r="V17" s="624"/>
      <c r="W17" s="624"/>
      <c r="X17" s="624"/>
      <c r="Y17" s="625"/>
      <c r="Z17" s="626">
        <v>0.1</v>
      </c>
      <c r="AA17" s="626"/>
      <c r="AB17" s="626"/>
      <c r="AC17" s="626"/>
      <c r="AD17" s="627">
        <v>15804</v>
      </c>
      <c r="AE17" s="627"/>
      <c r="AF17" s="627"/>
      <c r="AG17" s="627"/>
      <c r="AH17" s="627"/>
      <c r="AI17" s="627"/>
      <c r="AJ17" s="627"/>
      <c r="AK17" s="627"/>
      <c r="AL17" s="628">
        <v>0.2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1510858</v>
      </c>
      <c r="CS17" s="624"/>
      <c r="CT17" s="624"/>
      <c r="CU17" s="624"/>
      <c r="CV17" s="624"/>
      <c r="CW17" s="624"/>
      <c r="CX17" s="624"/>
      <c r="CY17" s="625"/>
      <c r="CZ17" s="626">
        <v>13.7</v>
      </c>
      <c r="DA17" s="626"/>
      <c r="DB17" s="626"/>
      <c r="DC17" s="626"/>
      <c r="DD17" s="632" t="s">
        <v>122</v>
      </c>
      <c r="DE17" s="624"/>
      <c r="DF17" s="624"/>
      <c r="DG17" s="624"/>
      <c r="DH17" s="624"/>
      <c r="DI17" s="624"/>
      <c r="DJ17" s="624"/>
      <c r="DK17" s="624"/>
      <c r="DL17" s="624"/>
      <c r="DM17" s="624"/>
      <c r="DN17" s="624"/>
      <c r="DO17" s="624"/>
      <c r="DP17" s="625"/>
      <c r="DQ17" s="632">
        <v>1432786</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26397</v>
      </c>
      <c r="S18" s="624"/>
      <c r="T18" s="624"/>
      <c r="U18" s="624"/>
      <c r="V18" s="624"/>
      <c r="W18" s="624"/>
      <c r="X18" s="624"/>
      <c r="Y18" s="625"/>
      <c r="Z18" s="626">
        <v>0.2</v>
      </c>
      <c r="AA18" s="626"/>
      <c r="AB18" s="626"/>
      <c r="AC18" s="626"/>
      <c r="AD18" s="627">
        <v>26397</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5971</v>
      </c>
      <c r="S19" s="624"/>
      <c r="T19" s="624"/>
      <c r="U19" s="624"/>
      <c r="V19" s="624"/>
      <c r="W19" s="624"/>
      <c r="X19" s="624"/>
      <c r="Y19" s="625"/>
      <c r="Z19" s="626">
        <v>0.1</v>
      </c>
      <c r="AA19" s="626"/>
      <c r="AB19" s="626"/>
      <c r="AC19" s="626"/>
      <c r="AD19" s="627">
        <v>5971</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20426</v>
      </c>
      <c r="S20" s="624"/>
      <c r="T20" s="624"/>
      <c r="U20" s="624"/>
      <c r="V20" s="624"/>
      <c r="W20" s="624"/>
      <c r="X20" s="624"/>
      <c r="Y20" s="625"/>
      <c r="Z20" s="626">
        <v>0.2</v>
      </c>
      <c r="AA20" s="626"/>
      <c r="AB20" s="626"/>
      <c r="AC20" s="626"/>
      <c r="AD20" s="627">
        <v>20426</v>
      </c>
      <c r="AE20" s="627"/>
      <c r="AF20" s="627"/>
      <c r="AG20" s="627"/>
      <c r="AH20" s="627"/>
      <c r="AI20" s="627"/>
      <c r="AJ20" s="627"/>
      <c r="AK20" s="627"/>
      <c r="AL20" s="628">
        <v>0.3</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11051149</v>
      </c>
      <c r="CS20" s="624"/>
      <c r="CT20" s="624"/>
      <c r="CU20" s="624"/>
      <c r="CV20" s="624"/>
      <c r="CW20" s="624"/>
      <c r="CX20" s="624"/>
      <c r="CY20" s="625"/>
      <c r="CZ20" s="626">
        <v>100</v>
      </c>
      <c r="DA20" s="626"/>
      <c r="DB20" s="626"/>
      <c r="DC20" s="626"/>
      <c r="DD20" s="632">
        <v>910054</v>
      </c>
      <c r="DE20" s="624"/>
      <c r="DF20" s="624"/>
      <c r="DG20" s="624"/>
      <c r="DH20" s="624"/>
      <c r="DI20" s="624"/>
      <c r="DJ20" s="624"/>
      <c r="DK20" s="624"/>
      <c r="DL20" s="624"/>
      <c r="DM20" s="624"/>
      <c r="DN20" s="624"/>
      <c r="DO20" s="624"/>
      <c r="DP20" s="625"/>
      <c r="DQ20" s="632">
        <v>8287286</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5417282</v>
      </c>
      <c r="S21" s="624"/>
      <c r="T21" s="624"/>
      <c r="U21" s="624"/>
      <c r="V21" s="624"/>
      <c r="W21" s="624"/>
      <c r="X21" s="624"/>
      <c r="Y21" s="625"/>
      <c r="Z21" s="626">
        <v>48.8</v>
      </c>
      <c r="AA21" s="626"/>
      <c r="AB21" s="626"/>
      <c r="AC21" s="626"/>
      <c r="AD21" s="627">
        <v>4666533</v>
      </c>
      <c r="AE21" s="627"/>
      <c r="AF21" s="627"/>
      <c r="AG21" s="627"/>
      <c r="AH21" s="627"/>
      <c r="AI21" s="627"/>
      <c r="AJ21" s="627"/>
      <c r="AK21" s="627"/>
      <c r="AL21" s="628">
        <v>69.7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4666533</v>
      </c>
      <c r="S22" s="624"/>
      <c r="T22" s="624"/>
      <c r="U22" s="624"/>
      <c r="V22" s="624"/>
      <c r="W22" s="624"/>
      <c r="X22" s="624"/>
      <c r="Y22" s="625"/>
      <c r="Z22" s="626">
        <v>42.1</v>
      </c>
      <c r="AA22" s="626"/>
      <c r="AB22" s="626"/>
      <c r="AC22" s="626"/>
      <c r="AD22" s="627">
        <v>4666533</v>
      </c>
      <c r="AE22" s="627"/>
      <c r="AF22" s="627"/>
      <c r="AG22" s="627"/>
      <c r="AH22" s="627"/>
      <c r="AI22" s="627"/>
      <c r="AJ22" s="627"/>
      <c r="AK22" s="627"/>
      <c r="AL22" s="628">
        <v>69.7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609039</v>
      </c>
      <c r="S23" s="624"/>
      <c r="T23" s="624"/>
      <c r="U23" s="624"/>
      <c r="V23" s="624"/>
      <c r="W23" s="624"/>
      <c r="X23" s="624"/>
      <c r="Y23" s="625"/>
      <c r="Z23" s="626">
        <v>5.5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141710</v>
      </c>
      <c r="S24" s="624"/>
      <c r="T24" s="624"/>
      <c r="U24" s="624"/>
      <c r="V24" s="624"/>
      <c r="W24" s="624"/>
      <c r="X24" s="624"/>
      <c r="Y24" s="625"/>
      <c r="Z24" s="626">
        <v>1.3</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4912167</v>
      </c>
      <c r="CS24" s="613"/>
      <c r="CT24" s="613"/>
      <c r="CU24" s="613"/>
      <c r="CV24" s="613"/>
      <c r="CW24" s="613"/>
      <c r="CX24" s="613"/>
      <c r="CY24" s="614"/>
      <c r="CZ24" s="617">
        <v>44.4</v>
      </c>
      <c r="DA24" s="618"/>
      <c r="DB24" s="618"/>
      <c r="DC24" s="634"/>
      <c r="DD24" s="658">
        <v>3756727</v>
      </c>
      <c r="DE24" s="613"/>
      <c r="DF24" s="613"/>
      <c r="DG24" s="613"/>
      <c r="DH24" s="613"/>
      <c r="DI24" s="613"/>
      <c r="DJ24" s="613"/>
      <c r="DK24" s="614"/>
      <c r="DL24" s="658">
        <v>3272261</v>
      </c>
      <c r="DM24" s="613"/>
      <c r="DN24" s="613"/>
      <c r="DO24" s="613"/>
      <c r="DP24" s="613"/>
      <c r="DQ24" s="613"/>
      <c r="DR24" s="613"/>
      <c r="DS24" s="613"/>
      <c r="DT24" s="613"/>
      <c r="DU24" s="613"/>
      <c r="DV24" s="614"/>
      <c r="DW24" s="617">
        <v>48.7</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7433415</v>
      </c>
      <c r="S25" s="624"/>
      <c r="T25" s="624"/>
      <c r="U25" s="624"/>
      <c r="V25" s="624"/>
      <c r="W25" s="624"/>
      <c r="X25" s="624"/>
      <c r="Y25" s="625"/>
      <c r="Z25" s="626">
        <v>67</v>
      </c>
      <c r="AA25" s="626"/>
      <c r="AB25" s="626"/>
      <c r="AC25" s="626"/>
      <c r="AD25" s="627">
        <v>6682666</v>
      </c>
      <c r="AE25" s="627"/>
      <c r="AF25" s="627"/>
      <c r="AG25" s="627"/>
      <c r="AH25" s="627"/>
      <c r="AI25" s="627"/>
      <c r="AJ25" s="627"/>
      <c r="AK25" s="627"/>
      <c r="AL25" s="628">
        <v>99.8</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1905644</v>
      </c>
      <c r="CS25" s="655"/>
      <c r="CT25" s="655"/>
      <c r="CU25" s="655"/>
      <c r="CV25" s="655"/>
      <c r="CW25" s="655"/>
      <c r="CX25" s="655"/>
      <c r="CY25" s="656"/>
      <c r="CZ25" s="628">
        <v>17.2</v>
      </c>
      <c r="DA25" s="653"/>
      <c r="DB25" s="653"/>
      <c r="DC25" s="657"/>
      <c r="DD25" s="632">
        <v>1725368</v>
      </c>
      <c r="DE25" s="655"/>
      <c r="DF25" s="655"/>
      <c r="DG25" s="655"/>
      <c r="DH25" s="655"/>
      <c r="DI25" s="655"/>
      <c r="DJ25" s="655"/>
      <c r="DK25" s="656"/>
      <c r="DL25" s="632">
        <v>1487338</v>
      </c>
      <c r="DM25" s="655"/>
      <c r="DN25" s="655"/>
      <c r="DO25" s="655"/>
      <c r="DP25" s="655"/>
      <c r="DQ25" s="655"/>
      <c r="DR25" s="655"/>
      <c r="DS25" s="655"/>
      <c r="DT25" s="655"/>
      <c r="DU25" s="655"/>
      <c r="DV25" s="656"/>
      <c r="DW25" s="628">
        <v>22.1</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1193</v>
      </c>
      <c r="S26" s="624"/>
      <c r="T26" s="624"/>
      <c r="U26" s="624"/>
      <c r="V26" s="624"/>
      <c r="W26" s="624"/>
      <c r="X26" s="624"/>
      <c r="Y26" s="625"/>
      <c r="Z26" s="626">
        <v>0</v>
      </c>
      <c r="AA26" s="626"/>
      <c r="AB26" s="626"/>
      <c r="AC26" s="626"/>
      <c r="AD26" s="627">
        <v>1193</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1239715</v>
      </c>
      <c r="CS26" s="624"/>
      <c r="CT26" s="624"/>
      <c r="CU26" s="624"/>
      <c r="CV26" s="624"/>
      <c r="CW26" s="624"/>
      <c r="CX26" s="624"/>
      <c r="CY26" s="625"/>
      <c r="CZ26" s="628">
        <v>11.2</v>
      </c>
      <c r="DA26" s="653"/>
      <c r="DB26" s="653"/>
      <c r="DC26" s="657"/>
      <c r="DD26" s="632">
        <v>1120120</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6069</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1448603</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1495665</v>
      </c>
      <c r="CS27" s="655"/>
      <c r="CT27" s="655"/>
      <c r="CU27" s="655"/>
      <c r="CV27" s="655"/>
      <c r="CW27" s="655"/>
      <c r="CX27" s="655"/>
      <c r="CY27" s="656"/>
      <c r="CZ27" s="628">
        <v>13.5</v>
      </c>
      <c r="DA27" s="653"/>
      <c r="DB27" s="653"/>
      <c r="DC27" s="657"/>
      <c r="DD27" s="632">
        <v>598573</v>
      </c>
      <c r="DE27" s="655"/>
      <c r="DF27" s="655"/>
      <c r="DG27" s="655"/>
      <c r="DH27" s="655"/>
      <c r="DI27" s="655"/>
      <c r="DJ27" s="655"/>
      <c r="DK27" s="656"/>
      <c r="DL27" s="632">
        <v>352137</v>
      </c>
      <c r="DM27" s="655"/>
      <c r="DN27" s="655"/>
      <c r="DO27" s="655"/>
      <c r="DP27" s="655"/>
      <c r="DQ27" s="655"/>
      <c r="DR27" s="655"/>
      <c r="DS27" s="655"/>
      <c r="DT27" s="655"/>
      <c r="DU27" s="655"/>
      <c r="DV27" s="656"/>
      <c r="DW27" s="628">
        <v>5.2</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64656</v>
      </c>
      <c r="S28" s="624"/>
      <c r="T28" s="624"/>
      <c r="U28" s="624"/>
      <c r="V28" s="624"/>
      <c r="W28" s="624"/>
      <c r="X28" s="624"/>
      <c r="Y28" s="625"/>
      <c r="Z28" s="626">
        <v>0.6</v>
      </c>
      <c r="AA28" s="626"/>
      <c r="AB28" s="626"/>
      <c r="AC28" s="626"/>
      <c r="AD28" s="627">
        <v>11139</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1510858</v>
      </c>
      <c r="CS28" s="624"/>
      <c r="CT28" s="624"/>
      <c r="CU28" s="624"/>
      <c r="CV28" s="624"/>
      <c r="CW28" s="624"/>
      <c r="CX28" s="624"/>
      <c r="CY28" s="625"/>
      <c r="CZ28" s="628">
        <v>13.7</v>
      </c>
      <c r="DA28" s="653"/>
      <c r="DB28" s="653"/>
      <c r="DC28" s="657"/>
      <c r="DD28" s="632">
        <v>1432786</v>
      </c>
      <c r="DE28" s="624"/>
      <c r="DF28" s="624"/>
      <c r="DG28" s="624"/>
      <c r="DH28" s="624"/>
      <c r="DI28" s="624"/>
      <c r="DJ28" s="624"/>
      <c r="DK28" s="625"/>
      <c r="DL28" s="632">
        <v>1432786</v>
      </c>
      <c r="DM28" s="624"/>
      <c r="DN28" s="624"/>
      <c r="DO28" s="624"/>
      <c r="DP28" s="624"/>
      <c r="DQ28" s="624"/>
      <c r="DR28" s="624"/>
      <c r="DS28" s="624"/>
      <c r="DT28" s="624"/>
      <c r="DU28" s="624"/>
      <c r="DV28" s="625"/>
      <c r="DW28" s="628">
        <v>21.3</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7497</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1510858</v>
      </c>
      <c r="CS29" s="655"/>
      <c r="CT29" s="655"/>
      <c r="CU29" s="655"/>
      <c r="CV29" s="655"/>
      <c r="CW29" s="655"/>
      <c r="CX29" s="655"/>
      <c r="CY29" s="656"/>
      <c r="CZ29" s="628">
        <v>13.7</v>
      </c>
      <c r="DA29" s="653"/>
      <c r="DB29" s="653"/>
      <c r="DC29" s="657"/>
      <c r="DD29" s="632">
        <v>1432786</v>
      </c>
      <c r="DE29" s="655"/>
      <c r="DF29" s="655"/>
      <c r="DG29" s="655"/>
      <c r="DH29" s="655"/>
      <c r="DI29" s="655"/>
      <c r="DJ29" s="655"/>
      <c r="DK29" s="656"/>
      <c r="DL29" s="632">
        <v>1432786</v>
      </c>
      <c r="DM29" s="655"/>
      <c r="DN29" s="655"/>
      <c r="DO29" s="655"/>
      <c r="DP29" s="655"/>
      <c r="DQ29" s="655"/>
      <c r="DR29" s="655"/>
      <c r="DS29" s="655"/>
      <c r="DT29" s="655"/>
      <c r="DU29" s="655"/>
      <c r="DV29" s="656"/>
      <c r="DW29" s="628">
        <v>21.3</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1296359</v>
      </c>
      <c r="S30" s="624"/>
      <c r="T30" s="624"/>
      <c r="U30" s="624"/>
      <c r="V30" s="624"/>
      <c r="W30" s="624"/>
      <c r="X30" s="624"/>
      <c r="Y30" s="625"/>
      <c r="Z30" s="626">
        <v>11.7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1482127</v>
      </c>
      <c r="CS30" s="624"/>
      <c r="CT30" s="624"/>
      <c r="CU30" s="624"/>
      <c r="CV30" s="624"/>
      <c r="CW30" s="624"/>
      <c r="CX30" s="624"/>
      <c r="CY30" s="625"/>
      <c r="CZ30" s="628">
        <v>13.4</v>
      </c>
      <c r="DA30" s="653"/>
      <c r="DB30" s="653"/>
      <c r="DC30" s="657"/>
      <c r="DD30" s="632">
        <v>1405465</v>
      </c>
      <c r="DE30" s="624"/>
      <c r="DF30" s="624"/>
      <c r="DG30" s="624"/>
      <c r="DH30" s="624"/>
      <c r="DI30" s="624"/>
      <c r="DJ30" s="624"/>
      <c r="DK30" s="625"/>
      <c r="DL30" s="632">
        <v>1405465</v>
      </c>
      <c r="DM30" s="624"/>
      <c r="DN30" s="624"/>
      <c r="DO30" s="624"/>
      <c r="DP30" s="624"/>
      <c r="DQ30" s="624"/>
      <c r="DR30" s="624"/>
      <c r="DS30" s="624"/>
      <c r="DT30" s="624"/>
      <c r="DU30" s="624"/>
      <c r="DV30" s="625"/>
      <c r="DW30" s="628">
        <v>20.9</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98.9</v>
      </c>
      <c r="BH31" s="667"/>
      <c r="BI31" s="667"/>
      <c r="BJ31" s="667"/>
      <c r="BK31" s="667"/>
      <c r="BL31" s="667"/>
      <c r="BM31" s="618">
        <v>94.8</v>
      </c>
      <c r="BN31" s="667"/>
      <c r="BO31" s="667"/>
      <c r="BP31" s="667"/>
      <c r="BQ31" s="668"/>
      <c r="BR31" s="679">
        <v>98.9</v>
      </c>
      <c r="BS31" s="667"/>
      <c r="BT31" s="667"/>
      <c r="BU31" s="667"/>
      <c r="BV31" s="667"/>
      <c r="BW31" s="667"/>
      <c r="BX31" s="618">
        <v>94.8</v>
      </c>
      <c r="BY31" s="667"/>
      <c r="BZ31" s="667"/>
      <c r="CA31" s="667"/>
      <c r="CB31" s="668"/>
      <c r="CD31" s="661"/>
      <c r="CE31" s="662"/>
      <c r="CF31" s="620" t="s">
        <v>300</v>
      </c>
      <c r="CG31" s="621"/>
      <c r="CH31" s="621"/>
      <c r="CI31" s="621"/>
      <c r="CJ31" s="621"/>
      <c r="CK31" s="621"/>
      <c r="CL31" s="621"/>
      <c r="CM31" s="621"/>
      <c r="CN31" s="621"/>
      <c r="CO31" s="621"/>
      <c r="CP31" s="621"/>
      <c r="CQ31" s="622"/>
      <c r="CR31" s="623">
        <v>28731</v>
      </c>
      <c r="CS31" s="655"/>
      <c r="CT31" s="655"/>
      <c r="CU31" s="655"/>
      <c r="CV31" s="655"/>
      <c r="CW31" s="655"/>
      <c r="CX31" s="655"/>
      <c r="CY31" s="656"/>
      <c r="CZ31" s="628">
        <v>0.3</v>
      </c>
      <c r="DA31" s="653"/>
      <c r="DB31" s="653"/>
      <c r="DC31" s="657"/>
      <c r="DD31" s="632">
        <v>27321</v>
      </c>
      <c r="DE31" s="655"/>
      <c r="DF31" s="655"/>
      <c r="DG31" s="655"/>
      <c r="DH31" s="655"/>
      <c r="DI31" s="655"/>
      <c r="DJ31" s="655"/>
      <c r="DK31" s="656"/>
      <c r="DL31" s="632">
        <v>27321</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704869</v>
      </c>
      <c r="S32" s="624"/>
      <c r="T32" s="624"/>
      <c r="U32" s="624"/>
      <c r="V32" s="624"/>
      <c r="W32" s="624"/>
      <c r="X32" s="624"/>
      <c r="Y32" s="625"/>
      <c r="Z32" s="626">
        <v>6.4</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98.9</v>
      </c>
      <c r="BH32" s="655"/>
      <c r="BI32" s="655"/>
      <c r="BJ32" s="655"/>
      <c r="BK32" s="655"/>
      <c r="BL32" s="655"/>
      <c r="BM32" s="629">
        <v>93.8</v>
      </c>
      <c r="BN32" s="655"/>
      <c r="BO32" s="655"/>
      <c r="BP32" s="655"/>
      <c r="BQ32" s="678"/>
      <c r="BR32" s="680">
        <v>98.9</v>
      </c>
      <c r="BS32" s="655"/>
      <c r="BT32" s="655"/>
      <c r="BU32" s="655"/>
      <c r="BV32" s="655"/>
      <c r="BW32" s="655"/>
      <c r="BX32" s="629">
        <v>93.7</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47361</v>
      </c>
      <c r="S33" s="624"/>
      <c r="T33" s="624"/>
      <c r="U33" s="624"/>
      <c r="V33" s="624"/>
      <c r="W33" s="624"/>
      <c r="X33" s="624"/>
      <c r="Y33" s="625"/>
      <c r="Z33" s="626">
        <v>0.4</v>
      </c>
      <c r="AA33" s="626"/>
      <c r="AB33" s="626"/>
      <c r="AC33" s="626"/>
      <c r="AD33" s="627">
        <v>341</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98.8</v>
      </c>
      <c r="BH33" s="682"/>
      <c r="BI33" s="682"/>
      <c r="BJ33" s="682"/>
      <c r="BK33" s="682"/>
      <c r="BL33" s="682"/>
      <c r="BM33" s="683">
        <v>95.1</v>
      </c>
      <c r="BN33" s="682"/>
      <c r="BO33" s="682"/>
      <c r="BP33" s="682"/>
      <c r="BQ33" s="684"/>
      <c r="BR33" s="681">
        <v>98.9</v>
      </c>
      <c r="BS33" s="682"/>
      <c r="BT33" s="682"/>
      <c r="BU33" s="682"/>
      <c r="BV33" s="682"/>
      <c r="BW33" s="682"/>
      <c r="BX33" s="683">
        <v>95</v>
      </c>
      <c r="BY33" s="682"/>
      <c r="BZ33" s="682"/>
      <c r="CA33" s="682"/>
      <c r="CB33" s="684"/>
      <c r="CD33" s="620" t="s">
        <v>307</v>
      </c>
      <c r="CE33" s="621"/>
      <c r="CF33" s="621"/>
      <c r="CG33" s="621"/>
      <c r="CH33" s="621"/>
      <c r="CI33" s="621"/>
      <c r="CJ33" s="621"/>
      <c r="CK33" s="621"/>
      <c r="CL33" s="621"/>
      <c r="CM33" s="621"/>
      <c r="CN33" s="621"/>
      <c r="CO33" s="621"/>
      <c r="CP33" s="621"/>
      <c r="CQ33" s="622"/>
      <c r="CR33" s="623">
        <v>5220111</v>
      </c>
      <c r="CS33" s="655"/>
      <c r="CT33" s="655"/>
      <c r="CU33" s="655"/>
      <c r="CV33" s="655"/>
      <c r="CW33" s="655"/>
      <c r="CX33" s="655"/>
      <c r="CY33" s="656"/>
      <c r="CZ33" s="628">
        <v>47.2</v>
      </c>
      <c r="DA33" s="653"/>
      <c r="DB33" s="653"/>
      <c r="DC33" s="657"/>
      <c r="DD33" s="632">
        <v>4323793</v>
      </c>
      <c r="DE33" s="655"/>
      <c r="DF33" s="655"/>
      <c r="DG33" s="655"/>
      <c r="DH33" s="655"/>
      <c r="DI33" s="655"/>
      <c r="DJ33" s="655"/>
      <c r="DK33" s="656"/>
      <c r="DL33" s="632">
        <v>2870346</v>
      </c>
      <c r="DM33" s="655"/>
      <c r="DN33" s="655"/>
      <c r="DO33" s="655"/>
      <c r="DP33" s="655"/>
      <c r="DQ33" s="655"/>
      <c r="DR33" s="655"/>
      <c r="DS33" s="655"/>
      <c r="DT33" s="655"/>
      <c r="DU33" s="655"/>
      <c r="DV33" s="656"/>
      <c r="DW33" s="628">
        <v>42.7</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86482</v>
      </c>
      <c r="S34" s="624"/>
      <c r="T34" s="624"/>
      <c r="U34" s="624"/>
      <c r="V34" s="624"/>
      <c r="W34" s="624"/>
      <c r="X34" s="624"/>
      <c r="Y34" s="625"/>
      <c r="Z34" s="626">
        <v>0.8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1645601</v>
      </c>
      <c r="CS34" s="624"/>
      <c r="CT34" s="624"/>
      <c r="CU34" s="624"/>
      <c r="CV34" s="624"/>
      <c r="CW34" s="624"/>
      <c r="CX34" s="624"/>
      <c r="CY34" s="625"/>
      <c r="CZ34" s="628">
        <v>14.9</v>
      </c>
      <c r="DA34" s="653"/>
      <c r="DB34" s="653"/>
      <c r="DC34" s="657"/>
      <c r="DD34" s="632">
        <v>1268251</v>
      </c>
      <c r="DE34" s="624"/>
      <c r="DF34" s="624"/>
      <c r="DG34" s="624"/>
      <c r="DH34" s="624"/>
      <c r="DI34" s="624"/>
      <c r="DJ34" s="624"/>
      <c r="DK34" s="625"/>
      <c r="DL34" s="632">
        <v>1019863</v>
      </c>
      <c r="DM34" s="624"/>
      <c r="DN34" s="624"/>
      <c r="DO34" s="624"/>
      <c r="DP34" s="624"/>
      <c r="DQ34" s="624"/>
      <c r="DR34" s="624"/>
      <c r="DS34" s="624"/>
      <c r="DT34" s="624"/>
      <c r="DU34" s="624"/>
      <c r="DV34" s="625"/>
      <c r="DW34" s="628">
        <v>15.2</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518327</v>
      </c>
      <c r="S35" s="624"/>
      <c r="T35" s="624"/>
      <c r="U35" s="624"/>
      <c r="V35" s="624"/>
      <c r="W35" s="624"/>
      <c r="X35" s="624"/>
      <c r="Y35" s="625"/>
      <c r="Z35" s="626">
        <v>4.7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296559</v>
      </c>
      <c r="CS35" s="655"/>
      <c r="CT35" s="655"/>
      <c r="CU35" s="655"/>
      <c r="CV35" s="655"/>
      <c r="CW35" s="655"/>
      <c r="CX35" s="655"/>
      <c r="CY35" s="656"/>
      <c r="CZ35" s="628">
        <v>2.7</v>
      </c>
      <c r="DA35" s="653"/>
      <c r="DB35" s="653"/>
      <c r="DC35" s="657"/>
      <c r="DD35" s="632">
        <v>267276</v>
      </c>
      <c r="DE35" s="655"/>
      <c r="DF35" s="655"/>
      <c r="DG35" s="655"/>
      <c r="DH35" s="655"/>
      <c r="DI35" s="655"/>
      <c r="DJ35" s="655"/>
      <c r="DK35" s="656"/>
      <c r="DL35" s="632">
        <v>219849</v>
      </c>
      <c r="DM35" s="655"/>
      <c r="DN35" s="655"/>
      <c r="DO35" s="655"/>
      <c r="DP35" s="655"/>
      <c r="DQ35" s="655"/>
      <c r="DR35" s="655"/>
      <c r="DS35" s="655"/>
      <c r="DT35" s="655"/>
      <c r="DU35" s="655"/>
      <c r="DV35" s="656"/>
      <c r="DW35" s="628">
        <v>3.3</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112206</v>
      </c>
      <c r="S36" s="624"/>
      <c r="T36" s="624"/>
      <c r="U36" s="624"/>
      <c r="V36" s="624"/>
      <c r="W36" s="624"/>
      <c r="X36" s="624"/>
      <c r="Y36" s="625"/>
      <c r="Z36" s="626">
        <v>1</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1515497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92064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1962617</v>
      </c>
      <c r="CS36" s="624"/>
      <c r="CT36" s="624"/>
      <c r="CU36" s="624"/>
      <c r="CV36" s="624"/>
      <c r="CW36" s="624"/>
      <c r="CX36" s="624"/>
      <c r="CY36" s="625"/>
      <c r="CZ36" s="628">
        <v>17.8</v>
      </c>
      <c r="DA36" s="653"/>
      <c r="DB36" s="653"/>
      <c r="DC36" s="657"/>
      <c r="DD36" s="632">
        <v>1784941</v>
      </c>
      <c r="DE36" s="624"/>
      <c r="DF36" s="624"/>
      <c r="DG36" s="624"/>
      <c r="DH36" s="624"/>
      <c r="DI36" s="624"/>
      <c r="DJ36" s="624"/>
      <c r="DK36" s="625"/>
      <c r="DL36" s="632">
        <v>1060986</v>
      </c>
      <c r="DM36" s="624"/>
      <c r="DN36" s="624"/>
      <c r="DO36" s="624"/>
      <c r="DP36" s="624"/>
      <c r="DQ36" s="624"/>
      <c r="DR36" s="624"/>
      <c r="DS36" s="624"/>
      <c r="DT36" s="624"/>
      <c r="DU36" s="624"/>
      <c r="DV36" s="625"/>
      <c r="DW36" s="628">
        <v>15.8</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300898</v>
      </c>
      <c r="S37" s="624"/>
      <c r="T37" s="624"/>
      <c r="U37" s="624"/>
      <c r="V37" s="624"/>
      <c r="W37" s="624"/>
      <c r="X37" s="624"/>
      <c r="Y37" s="625"/>
      <c r="Z37" s="626">
        <v>2.7</v>
      </c>
      <c r="AA37" s="626"/>
      <c r="AB37" s="626"/>
      <c r="AC37" s="626"/>
      <c r="AD37" s="627" t="s">
        <v>122</v>
      </c>
      <c r="AE37" s="627"/>
      <c r="AF37" s="627"/>
      <c r="AG37" s="627"/>
      <c r="AH37" s="627"/>
      <c r="AI37" s="627"/>
      <c r="AJ37" s="627"/>
      <c r="AK37" s="627"/>
      <c r="AL37" s="628" t="s">
        <v>122</v>
      </c>
      <c r="AM37" s="629"/>
      <c r="AN37" s="629"/>
      <c r="AO37" s="630"/>
      <c r="AQ37" s="686" t="s">
        <v>319</v>
      </c>
      <c r="AR37" s="687"/>
      <c r="AS37" s="687"/>
      <c r="AT37" s="687"/>
      <c r="AU37" s="687"/>
      <c r="AV37" s="687"/>
      <c r="AW37" s="687"/>
      <c r="AX37" s="687"/>
      <c r="AY37" s="688"/>
      <c r="AZ37" s="623">
        <v>287916</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59824</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676725</v>
      </c>
      <c r="CS37" s="655"/>
      <c r="CT37" s="655"/>
      <c r="CU37" s="655"/>
      <c r="CV37" s="655"/>
      <c r="CW37" s="655"/>
      <c r="CX37" s="655"/>
      <c r="CY37" s="656"/>
      <c r="CZ37" s="628">
        <v>6.1</v>
      </c>
      <c r="DA37" s="653"/>
      <c r="DB37" s="653"/>
      <c r="DC37" s="657"/>
      <c r="DD37" s="632">
        <v>676725</v>
      </c>
      <c r="DE37" s="655"/>
      <c r="DF37" s="655"/>
      <c r="DG37" s="655"/>
      <c r="DH37" s="655"/>
      <c r="DI37" s="655"/>
      <c r="DJ37" s="655"/>
      <c r="DK37" s="656"/>
      <c r="DL37" s="632">
        <v>676725</v>
      </c>
      <c r="DM37" s="655"/>
      <c r="DN37" s="655"/>
      <c r="DO37" s="655"/>
      <c r="DP37" s="655"/>
      <c r="DQ37" s="655"/>
      <c r="DR37" s="655"/>
      <c r="DS37" s="655"/>
      <c r="DT37" s="655"/>
      <c r="DU37" s="655"/>
      <c r="DV37" s="656"/>
      <c r="DW37" s="628">
        <v>10.1</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511000</v>
      </c>
      <c r="S38" s="624"/>
      <c r="T38" s="624"/>
      <c r="U38" s="624"/>
      <c r="V38" s="624"/>
      <c r="W38" s="624"/>
      <c r="X38" s="624"/>
      <c r="Y38" s="625"/>
      <c r="Z38" s="626">
        <v>4.5999999999999996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279330</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2632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960177</v>
      </c>
      <c r="CS38" s="624"/>
      <c r="CT38" s="624"/>
      <c r="CU38" s="624"/>
      <c r="CV38" s="624"/>
      <c r="CW38" s="624"/>
      <c r="CX38" s="624"/>
      <c r="CY38" s="625"/>
      <c r="CZ38" s="628">
        <v>8.6999999999999993</v>
      </c>
      <c r="DA38" s="653"/>
      <c r="DB38" s="653"/>
      <c r="DC38" s="657"/>
      <c r="DD38" s="632">
        <v>831351</v>
      </c>
      <c r="DE38" s="624"/>
      <c r="DF38" s="624"/>
      <c r="DG38" s="624"/>
      <c r="DH38" s="624"/>
      <c r="DI38" s="624"/>
      <c r="DJ38" s="624"/>
      <c r="DK38" s="625"/>
      <c r="DL38" s="632">
        <v>569648</v>
      </c>
      <c r="DM38" s="624"/>
      <c r="DN38" s="624"/>
      <c r="DO38" s="624"/>
      <c r="DP38" s="624"/>
      <c r="DQ38" s="624"/>
      <c r="DR38" s="624"/>
      <c r="DS38" s="624"/>
      <c r="DT38" s="624"/>
      <c r="DU38" s="624"/>
      <c r="DV38" s="625"/>
      <c r="DW38" s="628">
        <v>8.5</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275320</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4001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211647</v>
      </c>
      <c r="CS39" s="655"/>
      <c r="CT39" s="655"/>
      <c r="CU39" s="655"/>
      <c r="CV39" s="655"/>
      <c r="CW39" s="655"/>
      <c r="CX39" s="655"/>
      <c r="CY39" s="656"/>
      <c r="CZ39" s="628">
        <v>1.9</v>
      </c>
      <c r="DA39" s="653"/>
      <c r="DB39" s="653"/>
      <c r="DC39" s="657"/>
      <c r="DD39" s="632">
        <v>114964</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29700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670</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143510</v>
      </c>
      <c r="CS40" s="624"/>
      <c r="CT40" s="624"/>
      <c r="CU40" s="624"/>
      <c r="CV40" s="624"/>
      <c r="CW40" s="624"/>
      <c r="CX40" s="624"/>
      <c r="CY40" s="625"/>
      <c r="CZ40" s="628">
        <v>1.3</v>
      </c>
      <c r="DA40" s="653"/>
      <c r="DB40" s="653"/>
      <c r="DC40" s="657"/>
      <c r="DD40" s="632">
        <v>57010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11090332</v>
      </c>
      <c r="S41" s="696"/>
      <c r="T41" s="696"/>
      <c r="U41" s="696"/>
      <c r="V41" s="696"/>
      <c r="W41" s="696"/>
      <c r="X41" s="696"/>
      <c r="Y41" s="700"/>
      <c r="Z41" s="701">
        <v>100</v>
      </c>
      <c r="AA41" s="701"/>
      <c r="AB41" s="701"/>
      <c r="AC41" s="701"/>
      <c r="AD41" s="702">
        <v>6695339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241804</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430457</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392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918871</v>
      </c>
      <c r="CS42" s="655"/>
      <c r="CT42" s="655"/>
      <c r="CU42" s="655"/>
      <c r="CV42" s="655"/>
      <c r="CW42" s="655"/>
      <c r="CX42" s="655"/>
      <c r="CY42" s="656"/>
      <c r="CZ42" s="628">
        <v>8.3000000000000007</v>
      </c>
      <c r="DA42" s="653"/>
      <c r="DB42" s="653"/>
      <c r="DC42" s="657"/>
      <c r="DD42" s="632">
        <v>206766</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28153</v>
      </c>
      <c r="CS43" s="655"/>
      <c r="CT43" s="655"/>
      <c r="CU43" s="655"/>
      <c r="CV43" s="655"/>
      <c r="CW43" s="655"/>
      <c r="CX43" s="655"/>
      <c r="CY43" s="656"/>
      <c r="CZ43" s="628">
        <v>0.3</v>
      </c>
      <c r="DA43" s="653"/>
      <c r="DB43" s="653"/>
      <c r="DC43" s="657"/>
      <c r="DD43" s="632">
        <v>28153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910054</v>
      </c>
      <c r="CS44" s="624"/>
      <c r="CT44" s="624"/>
      <c r="CU44" s="624"/>
      <c r="CV44" s="624"/>
      <c r="CW44" s="624"/>
      <c r="CX44" s="624"/>
      <c r="CY44" s="625"/>
      <c r="CZ44" s="628">
        <v>8.1999999999999993</v>
      </c>
      <c r="DA44" s="629"/>
      <c r="DB44" s="629"/>
      <c r="DC44" s="635"/>
      <c r="DD44" s="632">
        <v>203347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480438</v>
      </c>
      <c r="CS45" s="655"/>
      <c r="CT45" s="655"/>
      <c r="CU45" s="655"/>
      <c r="CV45" s="655"/>
      <c r="CW45" s="655"/>
      <c r="CX45" s="655"/>
      <c r="CY45" s="656"/>
      <c r="CZ45" s="628">
        <v>4.3</v>
      </c>
      <c r="DA45" s="653"/>
      <c r="DB45" s="653"/>
      <c r="DC45" s="657"/>
      <c r="DD45" s="632">
        <v>47774</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426030</v>
      </c>
      <c r="CS46" s="624"/>
      <c r="CT46" s="624"/>
      <c r="CU46" s="624"/>
      <c r="CV46" s="624"/>
      <c r="CW46" s="624"/>
      <c r="CX46" s="624"/>
      <c r="CY46" s="625"/>
      <c r="CZ46" s="628">
        <v>3.9</v>
      </c>
      <c r="DA46" s="629"/>
      <c r="DB46" s="629"/>
      <c r="DC46" s="635"/>
      <c r="DD46" s="632">
        <v>155482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8817</v>
      </c>
      <c r="CS47" s="655"/>
      <c r="CT47" s="655"/>
      <c r="CU47" s="655"/>
      <c r="CV47" s="655"/>
      <c r="CW47" s="655"/>
      <c r="CX47" s="655"/>
      <c r="CY47" s="656"/>
      <c r="CZ47" s="628">
        <v>0.1</v>
      </c>
      <c r="DA47" s="653"/>
      <c r="DB47" s="653"/>
      <c r="DC47" s="657"/>
      <c r="DD47" s="632">
        <v>3419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11051149</v>
      </c>
      <c r="CS49" s="682"/>
      <c r="CT49" s="682"/>
      <c r="CU49" s="682"/>
      <c r="CV49" s="682"/>
      <c r="CW49" s="682"/>
      <c r="CX49" s="682"/>
      <c r="CY49" s="711"/>
      <c r="CZ49" s="703">
        <v>100</v>
      </c>
      <c r="DA49" s="712"/>
      <c r="DB49" s="712"/>
      <c r="DC49" s="713"/>
      <c r="DD49" s="714">
        <v>8287286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AmBYlAROIj5g/A+2dAJu86NwiUck5LOJ0nKBJ7JINfyitinYAqpVMnHiAK0ipj7R57NyIOvsOZgJmZcjFetoag==" saltValue="bM1lqBZM1R23UkQfifLEk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11090</v>
      </c>
      <c r="R7" s="753"/>
      <c r="S7" s="753"/>
      <c r="T7" s="753"/>
      <c r="U7" s="753"/>
      <c r="V7" s="753">
        <v>11051</v>
      </c>
      <c r="W7" s="753"/>
      <c r="X7" s="753"/>
      <c r="Y7" s="753"/>
      <c r="Z7" s="753"/>
      <c r="AA7" s="753">
        <v>39</v>
      </c>
      <c r="AB7" s="753"/>
      <c r="AC7" s="753"/>
      <c r="AD7" s="753"/>
      <c r="AE7" s="754"/>
      <c r="AF7" s="755">
        <v>32</v>
      </c>
      <c r="AG7" s="756"/>
      <c r="AH7" s="756"/>
      <c r="AI7" s="756"/>
      <c r="AJ7" s="757"/>
      <c r="AK7" s="758">
        <v>518</v>
      </c>
      <c r="AL7" s="759"/>
      <c r="AM7" s="759"/>
      <c r="AN7" s="759"/>
      <c r="AO7" s="759"/>
      <c r="AP7" s="759">
        <v>10110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558</v>
      </c>
      <c r="BT7" s="747"/>
      <c r="BU7" s="747"/>
      <c r="BV7" s="747"/>
      <c r="BW7" s="747"/>
      <c r="BX7" s="747"/>
      <c r="BY7" s="747"/>
      <c r="BZ7" s="747"/>
      <c r="CA7" s="747"/>
      <c r="CB7" s="747"/>
      <c r="CC7" s="747"/>
      <c r="CD7" s="747"/>
      <c r="CE7" s="747"/>
      <c r="CF7" s="747"/>
      <c r="CG7" s="762"/>
      <c r="CH7" s="743">
        <v>-21</v>
      </c>
      <c r="CI7" s="744"/>
      <c r="CJ7" s="744"/>
      <c r="CK7" s="744"/>
      <c r="CL7" s="745"/>
      <c r="CM7" s="743">
        <v>143</v>
      </c>
      <c r="CN7" s="744"/>
      <c r="CO7" s="744"/>
      <c r="CP7" s="744"/>
      <c r="CQ7" s="745"/>
      <c r="CR7" s="743">
        <v>30</v>
      </c>
      <c r="CS7" s="744"/>
      <c r="CT7" s="744"/>
      <c r="CU7" s="744"/>
      <c r="CV7" s="745"/>
      <c r="CW7" s="743" t="s">
        <v>491</v>
      </c>
      <c r="CX7" s="744"/>
      <c r="CY7" s="744"/>
      <c r="CZ7" s="744"/>
      <c r="DA7" s="745"/>
      <c r="DB7" s="743" t="s">
        <v>491</v>
      </c>
      <c r="DC7" s="744"/>
      <c r="DD7" s="744"/>
      <c r="DE7" s="744"/>
      <c r="DF7" s="745"/>
      <c r="DG7" s="743" t="s">
        <v>491</v>
      </c>
      <c r="DH7" s="744"/>
      <c r="DI7" s="744"/>
      <c r="DJ7" s="744"/>
      <c r="DK7" s="745"/>
      <c r="DL7" s="743" t="s">
        <v>491</v>
      </c>
      <c r="DM7" s="744"/>
      <c r="DN7" s="744"/>
      <c r="DO7" s="744"/>
      <c r="DP7" s="745"/>
      <c r="DQ7" s="743" t="s">
        <v>491</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559</v>
      </c>
      <c r="BT8" s="774"/>
      <c r="BU8" s="774"/>
      <c r="BV8" s="774"/>
      <c r="BW8" s="774"/>
      <c r="BX8" s="774"/>
      <c r="BY8" s="774"/>
      <c r="BZ8" s="774"/>
      <c r="CA8" s="774"/>
      <c r="CB8" s="774"/>
      <c r="CC8" s="774"/>
      <c r="CD8" s="774"/>
      <c r="CE8" s="774"/>
      <c r="CF8" s="774"/>
      <c r="CG8" s="775"/>
      <c r="CH8" s="776">
        <v>12</v>
      </c>
      <c r="CI8" s="777"/>
      <c r="CJ8" s="777"/>
      <c r="CK8" s="777"/>
      <c r="CL8" s="778"/>
      <c r="CM8" s="776">
        <v>116</v>
      </c>
      <c r="CN8" s="777"/>
      <c r="CO8" s="777"/>
      <c r="CP8" s="777"/>
      <c r="CQ8" s="778"/>
      <c r="CR8" s="776">
        <v>45</v>
      </c>
      <c r="CS8" s="777"/>
      <c r="CT8" s="777"/>
      <c r="CU8" s="777"/>
      <c r="CV8" s="778"/>
      <c r="CW8" s="776">
        <v>40</v>
      </c>
      <c r="CX8" s="777"/>
      <c r="CY8" s="777"/>
      <c r="CZ8" s="777"/>
      <c r="DA8" s="778"/>
      <c r="DB8" s="776" t="s">
        <v>491</v>
      </c>
      <c r="DC8" s="777"/>
      <c r="DD8" s="777"/>
      <c r="DE8" s="777"/>
      <c r="DF8" s="778"/>
      <c r="DG8" s="776" t="s">
        <v>491</v>
      </c>
      <c r="DH8" s="777"/>
      <c r="DI8" s="777"/>
      <c r="DJ8" s="777"/>
      <c r="DK8" s="778"/>
      <c r="DL8" s="776" t="s">
        <v>491</v>
      </c>
      <c r="DM8" s="777"/>
      <c r="DN8" s="777"/>
      <c r="DO8" s="777"/>
      <c r="DP8" s="778"/>
      <c r="DQ8" s="776" t="s">
        <v>491</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11090</v>
      </c>
      <c r="R23" s="793"/>
      <c r="S23" s="793"/>
      <c r="T23" s="793"/>
      <c r="U23" s="793"/>
      <c r="V23" s="793">
        <v>11051</v>
      </c>
      <c r="W23" s="793"/>
      <c r="X23" s="793"/>
      <c r="Y23" s="793"/>
      <c r="Z23" s="793"/>
      <c r="AA23" s="793">
        <v>39</v>
      </c>
      <c r="AB23" s="793"/>
      <c r="AC23" s="793"/>
      <c r="AD23" s="793"/>
      <c r="AE23" s="794"/>
      <c r="AF23" s="795">
        <v>32</v>
      </c>
      <c r="AG23" s="793"/>
      <c r="AH23" s="793"/>
      <c r="AI23" s="793"/>
      <c r="AJ23" s="796"/>
      <c r="AK23" s="797"/>
      <c r="AL23" s="798"/>
      <c r="AM23" s="798"/>
      <c r="AN23" s="798"/>
      <c r="AO23" s="798"/>
      <c r="AP23" s="793">
        <v>10110</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2310</v>
      </c>
      <c r="R28" s="823"/>
      <c r="S28" s="823"/>
      <c r="T28" s="823"/>
      <c r="U28" s="823"/>
      <c r="V28" s="823">
        <v>2218</v>
      </c>
      <c r="W28" s="823"/>
      <c r="X28" s="823"/>
      <c r="Y28" s="823"/>
      <c r="Z28" s="823"/>
      <c r="AA28" s="823">
        <v>92</v>
      </c>
      <c r="AB28" s="823"/>
      <c r="AC28" s="823"/>
      <c r="AD28" s="823"/>
      <c r="AE28" s="824"/>
      <c r="AF28" s="825">
        <v>92</v>
      </c>
      <c r="AG28" s="823"/>
      <c r="AH28" s="823"/>
      <c r="AI28" s="823"/>
      <c r="AJ28" s="826"/>
      <c r="AK28" s="827">
        <v>152</v>
      </c>
      <c r="AL28" s="828"/>
      <c r="AM28" s="828"/>
      <c r="AN28" s="828"/>
      <c r="AO28" s="828"/>
      <c r="AP28" s="828" t="s">
        <v>560</v>
      </c>
      <c r="AQ28" s="828"/>
      <c r="AR28" s="828"/>
      <c r="AS28" s="828"/>
      <c r="AT28" s="828"/>
      <c r="AU28" s="828" t="s">
        <v>560</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200</v>
      </c>
      <c r="R29" s="784"/>
      <c r="S29" s="784"/>
      <c r="T29" s="784"/>
      <c r="U29" s="784"/>
      <c r="V29" s="784">
        <v>194</v>
      </c>
      <c r="W29" s="784"/>
      <c r="X29" s="784"/>
      <c r="Y29" s="784"/>
      <c r="Z29" s="784"/>
      <c r="AA29" s="784">
        <v>6</v>
      </c>
      <c r="AB29" s="784"/>
      <c r="AC29" s="784"/>
      <c r="AD29" s="784"/>
      <c r="AE29" s="785"/>
      <c r="AF29" s="786">
        <v>6</v>
      </c>
      <c r="AG29" s="787"/>
      <c r="AH29" s="787"/>
      <c r="AI29" s="787"/>
      <c r="AJ29" s="788"/>
      <c r="AK29" s="834">
        <v>78</v>
      </c>
      <c r="AL29" s="830"/>
      <c r="AM29" s="830"/>
      <c r="AN29" s="830"/>
      <c r="AO29" s="830"/>
      <c r="AP29" s="830" t="s">
        <v>560</v>
      </c>
      <c r="AQ29" s="830"/>
      <c r="AR29" s="830"/>
      <c r="AS29" s="830"/>
      <c r="AT29" s="830"/>
      <c r="AU29" s="830" t="s">
        <v>560</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205</v>
      </c>
      <c r="R30" s="784"/>
      <c r="S30" s="784"/>
      <c r="T30" s="784"/>
      <c r="U30" s="784"/>
      <c r="V30" s="784">
        <v>205</v>
      </c>
      <c r="W30" s="784"/>
      <c r="X30" s="784"/>
      <c r="Y30" s="784"/>
      <c r="Z30" s="784"/>
      <c r="AA30" s="784">
        <v>0</v>
      </c>
      <c r="AB30" s="784"/>
      <c r="AC30" s="784"/>
      <c r="AD30" s="784"/>
      <c r="AE30" s="785"/>
      <c r="AF30" s="786">
        <v>0</v>
      </c>
      <c r="AG30" s="787"/>
      <c r="AH30" s="787"/>
      <c r="AI30" s="787"/>
      <c r="AJ30" s="788"/>
      <c r="AK30" s="834">
        <v>71</v>
      </c>
      <c r="AL30" s="830"/>
      <c r="AM30" s="830"/>
      <c r="AN30" s="830"/>
      <c r="AO30" s="830"/>
      <c r="AP30" s="830" t="s">
        <v>560</v>
      </c>
      <c r="AQ30" s="830"/>
      <c r="AR30" s="830"/>
      <c r="AS30" s="830"/>
      <c r="AT30" s="830"/>
      <c r="AU30" s="830" t="s">
        <v>560</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768</v>
      </c>
      <c r="R31" s="784"/>
      <c r="S31" s="784"/>
      <c r="T31" s="784"/>
      <c r="U31" s="784"/>
      <c r="V31" s="784">
        <v>830</v>
      </c>
      <c r="W31" s="784"/>
      <c r="X31" s="784"/>
      <c r="Y31" s="784"/>
      <c r="Z31" s="784"/>
      <c r="AA31" s="784">
        <v>-62</v>
      </c>
      <c r="AB31" s="784"/>
      <c r="AC31" s="784"/>
      <c r="AD31" s="784"/>
      <c r="AE31" s="785"/>
      <c r="AF31" s="786">
        <v>935</v>
      </c>
      <c r="AG31" s="787"/>
      <c r="AH31" s="787"/>
      <c r="AI31" s="787"/>
      <c r="AJ31" s="788"/>
      <c r="AK31" s="834">
        <v>260</v>
      </c>
      <c r="AL31" s="830"/>
      <c r="AM31" s="830"/>
      <c r="AN31" s="830"/>
      <c r="AO31" s="830"/>
      <c r="AP31" s="830">
        <v>21</v>
      </c>
      <c r="AQ31" s="830"/>
      <c r="AR31" s="830"/>
      <c r="AS31" s="830"/>
      <c r="AT31" s="830"/>
      <c r="AU31" s="830">
        <v>17</v>
      </c>
      <c r="AV31" s="830"/>
      <c r="AW31" s="830"/>
      <c r="AX31" s="830"/>
      <c r="AY31" s="830"/>
      <c r="AZ31" s="831"/>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644</v>
      </c>
      <c r="R32" s="784"/>
      <c r="S32" s="784"/>
      <c r="T32" s="784"/>
      <c r="U32" s="784"/>
      <c r="V32" s="784">
        <v>606</v>
      </c>
      <c r="W32" s="784"/>
      <c r="X32" s="784"/>
      <c r="Y32" s="784"/>
      <c r="Z32" s="784"/>
      <c r="AA32" s="784">
        <v>38</v>
      </c>
      <c r="AB32" s="784"/>
      <c r="AC32" s="784"/>
      <c r="AD32" s="784"/>
      <c r="AE32" s="785"/>
      <c r="AF32" s="786">
        <v>809</v>
      </c>
      <c r="AG32" s="787"/>
      <c r="AH32" s="787"/>
      <c r="AI32" s="787"/>
      <c r="AJ32" s="788"/>
      <c r="AK32" s="834">
        <v>187</v>
      </c>
      <c r="AL32" s="830"/>
      <c r="AM32" s="830"/>
      <c r="AN32" s="830"/>
      <c r="AO32" s="830"/>
      <c r="AP32" s="830">
        <v>1487</v>
      </c>
      <c r="AQ32" s="830"/>
      <c r="AR32" s="830"/>
      <c r="AS32" s="830"/>
      <c r="AT32" s="830"/>
      <c r="AU32" s="830">
        <v>806</v>
      </c>
      <c r="AV32" s="830"/>
      <c r="AW32" s="830"/>
      <c r="AX32" s="830"/>
      <c r="AY32" s="830"/>
      <c r="AZ32" s="831"/>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3</v>
      </c>
      <c r="R33" s="784"/>
      <c r="S33" s="784"/>
      <c r="T33" s="784"/>
      <c r="U33" s="784"/>
      <c r="V33" s="784">
        <v>3</v>
      </c>
      <c r="W33" s="784"/>
      <c r="X33" s="784"/>
      <c r="Y33" s="784"/>
      <c r="Z33" s="784"/>
      <c r="AA33" s="784">
        <v>0</v>
      </c>
      <c r="AB33" s="784"/>
      <c r="AC33" s="784"/>
      <c r="AD33" s="784"/>
      <c r="AE33" s="785"/>
      <c r="AF33" s="786">
        <v>0</v>
      </c>
      <c r="AG33" s="787"/>
      <c r="AH33" s="787"/>
      <c r="AI33" s="787"/>
      <c r="AJ33" s="788"/>
      <c r="AK33" s="834" t="s">
        <v>560</v>
      </c>
      <c r="AL33" s="830"/>
      <c r="AM33" s="830"/>
      <c r="AN33" s="830"/>
      <c r="AO33" s="830"/>
      <c r="AP33" s="830">
        <v>7</v>
      </c>
      <c r="AQ33" s="830"/>
      <c r="AR33" s="830"/>
      <c r="AS33" s="830"/>
      <c r="AT33" s="830"/>
      <c r="AU33" s="830" t="s">
        <v>560</v>
      </c>
      <c r="AV33" s="830"/>
      <c r="AW33" s="830"/>
      <c r="AX33" s="830"/>
      <c r="AY33" s="830"/>
      <c r="AZ33" s="831"/>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369</v>
      </c>
      <c r="R34" s="784"/>
      <c r="S34" s="784"/>
      <c r="T34" s="784"/>
      <c r="U34" s="784"/>
      <c r="V34" s="784">
        <v>359</v>
      </c>
      <c r="W34" s="784"/>
      <c r="X34" s="784"/>
      <c r="Y34" s="784"/>
      <c r="Z34" s="784"/>
      <c r="AA34" s="784">
        <v>10</v>
      </c>
      <c r="AB34" s="784"/>
      <c r="AC34" s="784"/>
      <c r="AD34" s="784"/>
      <c r="AE34" s="785"/>
      <c r="AF34" s="786">
        <v>10</v>
      </c>
      <c r="AG34" s="787"/>
      <c r="AH34" s="787"/>
      <c r="AI34" s="787"/>
      <c r="AJ34" s="788"/>
      <c r="AK34" s="834">
        <v>220</v>
      </c>
      <c r="AL34" s="830"/>
      <c r="AM34" s="830"/>
      <c r="AN34" s="830"/>
      <c r="AO34" s="830"/>
      <c r="AP34" s="830">
        <v>2633</v>
      </c>
      <c r="AQ34" s="830"/>
      <c r="AR34" s="830"/>
      <c r="AS34" s="830"/>
      <c r="AT34" s="830"/>
      <c r="AU34" s="830">
        <v>2180</v>
      </c>
      <c r="AV34" s="830"/>
      <c r="AW34" s="830"/>
      <c r="AX34" s="830"/>
      <c r="AY34" s="830"/>
      <c r="AZ34" s="831"/>
      <c r="BA34" s="831"/>
      <c r="BB34" s="831"/>
      <c r="BC34" s="831"/>
      <c r="BD34" s="831"/>
      <c r="BE34" s="832" t="s">
        <v>395</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397</v>
      </c>
      <c r="C35" s="781"/>
      <c r="D35" s="781"/>
      <c r="E35" s="781"/>
      <c r="F35" s="781"/>
      <c r="G35" s="781"/>
      <c r="H35" s="781"/>
      <c r="I35" s="781"/>
      <c r="J35" s="781"/>
      <c r="K35" s="781"/>
      <c r="L35" s="781"/>
      <c r="M35" s="781"/>
      <c r="N35" s="781"/>
      <c r="O35" s="781"/>
      <c r="P35" s="782"/>
      <c r="Q35" s="783">
        <v>93</v>
      </c>
      <c r="R35" s="784"/>
      <c r="S35" s="784"/>
      <c r="T35" s="784"/>
      <c r="U35" s="784"/>
      <c r="V35" s="784">
        <v>90</v>
      </c>
      <c r="W35" s="784"/>
      <c r="X35" s="784"/>
      <c r="Y35" s="784"/>
      <c r="Z35" s="784"/>
      <c r="AA35" s="784">
        <v>3</v>
      </c>
      <c r="AB35" s="784"/>
      <c r="AC35" s="784"/>
      <c r="AD35" s="784"/>
      <c r="AE35" s="785"/>
      <c r="AF35" s="786">
        <v>3</v>
      </c>
      <c r="AG35" s="787"/>
      <c r="AH35" s="787"/>
      <c r="AI35" s="787"/>
      <c r="AJ35" s="788"/>
      <c r="AK35" s="834">
        <v>56</v>
      </c>
      <c r="AL35" s="830"/>
      <c r="AM35" s="830"/>
      <c r="AN35" s="830"/>
      <c r="AO35" s="830"/>
      <c r="AP35" s="830">
        <v>517</v>
      </c>
      <c r="AQ35" s="830"/>
      <c r="AR35" s="830"/>
      <c r="AS35" s="830"/>
      <c r="AT35" s="830"/>
      <c r="AU35" s="830">
        <v>387</v>
      </c>
      <c r="AV35" s="830"/>
      <c r="AW35" s="830"/>
      <c r="AX35" s="830"/>
      <c r="AY35" s="830"/>
      <c r="AZ35" s="831"/>
      <c r="BA35" s="831"/>
      <c r="BB35" s="831"/>
      <c r="BC35" s="831"/>
      <c r="BD35" s="831"/>
      <c r="BE35" s="832" t="s">
        <v>395</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398</v>
      </c>
      <c r="C36" s="781"/>
      <c r="D36" s="781"/>
      <c r="E36" s="781"/>
      <c r="F36" s="781"/>
      <c r="G36" s="781"/>
      <c r="H36" s="781"/>
      <c r="I36" s="781"/>
      <c r="J36" s="781"/>
      <c r="K36" s="781"/>
      <c r="L36" s="781"/>
      <c r="M36" s="781"/>
      <c r="N36" s="781"/>
      <c r="O36" s="781"/>
      <c r="P36" s="782"/>
      <c r="Q36" s="783">
        <v>24</v>
      </c>
      <c r="R36" s="784"/>
      <c r="S36" s="784"/>
      <c r="T36" s="784"/>
      <c r="U36" s="784"/>
      <c r="V36" s="784">
        <v>21</v>
      </c>
      <c r="W36" s="784"/>
      <c r="X36" s="784"/>
      <c r="Y36" s="784"/>
      <c r="Z36" s="784"/>
      <c r="AA36" s="784">
        <v>2</v>
      </c>
      <c r="AB36" s="784"/>
      <c r="AC36" s="784"/>
      <c r="AD36" s="784"/>
      <c r="AE36" s="785"/>
      <c r="AF36" s="786">
        <v>2</v>
      </c>
      <c r="AG36" s="787"/>
      <c r="AH36" s="787"/>
      <c r="AI36" s="787"/>
      <c r="AJ36" s="788"/>
      <c r="AK36" s="834">
        <v>12</v>
      </c>
      <c r="AL36" s="830"/>
      <c r="AM36" s="830"/>
      <c r="AN36" s="830"/>
      <c r="AO36" s="830"/>
      <c r="AP36" s="830">
        <v>137</v>
      </c>
      <c r="AQ36" s="830"/>
      <c r="AR36" s="830"/>
      <c r="AS36" s="830"/>
      <c r="AT36" s="830"/>
      <c r="AU36" s="830">
        <v>134</v>
      </c>
      <c r="AV36" s="830"/>
      <c r="AW36" s="830"/>
      <c r="AX36" s="830"/>
      <c r="AY36" s="830"/>
      <c r="AZ36" s="831"/>
      <c r="BA36" s="831"/>
      <c r="BB36" s="831"/>
      <c r="BC36" s="831"/>
      <c r="BD36" s="831"/>
      <c r="BE36" s="832" t="s">
        <v>395</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1858</v>
      </c>
      <c r="AG63" s="844"/>
      <c r="AH63" s="844"/>
      <c r="AI63" s="844"/>
      <c r="AJ63" s="845"/>
      <c r="AK63" s="846"/>
      <c r="AL63" s="841"/>
      <c r="AM63" s="841"/>
      <c r="AN63" s="841"/>
      <c r="AO63" s="841"/>
      <c r="AP63" s="844">
        <v>4802</v>
      </c>
      <c r="AQ63" s="844"/>
      <c r="AR63" s="844"/>
      <c r="AS63" s="844"/>
      <c r="AT63" s="844"/>
      <c r="AU63" s="844">
        <v>3524</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402</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552</v>
      </c>
      <c r="C68" s="870"/>
      <c r="D68" s="870"/>
      <c r="E68" s="870"/>
      <c r="F68" s="870"/>
      <c r="G68" s="870"/>
      <c r="H68" s="870"/>
      <c r="I68" s="870"/>
      <c r="J68" s="870"/>
      <c r="K68" s="870"/>
      <c r="L68" s="870"/>
      <c r="M68" s="870"/>
      <c r="N68" s="870"/>
      <c r="O68" s="870"/>
      <c r="P68" s="871"/>
      <c r="Q68" s="872">
        <v>4065</v>
      </c>
      <c r="R68" s="866"/>
      <c r="S68" s="866"/>
      <c r="T68" s="866"/>
      <c r="U68" s="866"/>
      <c r="V68" s="866">
        <v>3931</v>
      </c>
      <c r="W68" s="866"/>
      <c r="X68" s="866"/>
      <c r="Y68" s="866"/>
      <c r="Z68" s="866"/>
      <c r="AA68" s="866">
        <v>135</v>
      </c>
      <c r="AB68" s="866"/>
      <c r="AC68" s="866"/>
      <c r="AD68" s="866"/>
      <c r="AE68" s="866"/>
      <c r="AF68" s="866">
        <v>135</v>
      </c>
      <c r="AG68" s="866"/>
      <c r="AH68" s="866"/>
      <c r="AI68" s="866"/>
      <c r="AJ68" s="866"/>
      <c r="AK68" s="866"/>
      <c r="AL68" s="866"/>
      <c r="AM68" s="866"/>
      <c r="AN68" s="866"/>
      <c r="AO68" s="866"/>
      <c r="AP68" s="866">
        <v>37</v>
      </c>
      <c r="AQ68" s="866"/>
      <c r="AR68" s="866"/>
      <c r="AS68" s="866"/>
      <c r="AT68" s="866"/>
      <c r="AU68" s="866">
        <v>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553</v>
      </c>
      <c r="C69" s="874"/>
      <c r="D69" s="874"/>
      <c r="E69" s="874"/>
      <c r="F69" s="874"/>
      <c r="G69" s="874"/>
      <c r="H69" s="874"/>
      <c r="I69" s="874"/>
      <c r="J69" s="874"/>
      <c r="K69" s="874"/>
      <c r="L69" s="874"/>
      <c r="M69" s="874"/>
      <c r="N69" s="874"/>
      <c r="O69" s="874"/>
      <c r="P69" s="875"/>
      <c r="Q69" s="876">
        <v>7783</v>
      </c>
      <c r="R69" s="830"/>
      <c r="S69" s="830"/>
      <c r="T69" s="830"/>
      <c r="U69" s="830"/>
      <c r="V69" s="830">
        <v>7457</v>
      </c>
      <c r="W69" s="830"/>
      <c r="X69" s="830"/>
      <c r="Y69" s="830"/>
      <c r="Z69" s="830"/>
      <c r="AA69" s="830">
        <v>326</v>
      </c>
      <c r="AB69" s="830"/>
      <c r="AC69" s="830"/>
      <c r="AD69" s="830"/>
      <c r="AE69" s="830"/>
      <c r="AF69" s="830">
        <v>326</v>
      </c>
      <c r="AG69" s="830"/>
      <c r="AH69" s="830"/>
      <c r="AI69" s="830"/>
      <c r="AJ69" s="830"/>
      <c r="AK69" s="830"/>
      <c r="AL69" s="830"/>
      <c r="AM69" s="830"/>
      <c r="AN69" s="830"/>
      <c r="AO69" s="830"/>
      <c r="AP69" s="830" t="s">
        <v>560</v>
      </c>
      <c r="AQ69" s="830"/>
      <c r="AR69" s="830"/>
      <c r="AS69" s="830"/>
      <c r="AT69" s="830"/>
      <c r="AU69" s="830" t="s">
        <v>560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554</v>
      </c>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v>946</v>
      </c>
      <c r="AG70" s="830"/>
      <c r="AH70" s="830"/>
      <c r="AI70" s="830"/>
      <c r="AJ70" s="830"/>
      <c r="AK70" s="830"/>
      <c r="AL70" s="830"/>
      <c r="AM70" s="830"/>
      <c r="AN70" s="830"/>
      <c r="AO70" s="830"/>
      <c r="AP70" s="830" t="s">
        <v>560</v>
      </c>
      <c r="AQ70" s="830"/>
      <c r="AR70" s="830"/>
      <c r="AS70" s="830"/>
      <c r="AT70" s="830"/>
      <c r="AU70" s="830" t="s">
        <v>560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555</v>
      </c>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v>10</v>
      </c>
      <c r="AG71" s="830"/>
      <c r="AH71" s="830"/>
      <c r="AI71" s="830"/>
      <c r="AJ71" s="830"/>
      <c r="AK71" s="830"/>
      <c r="AL71" s="830"/>
      <c r="AM71" s="830"/>
      <c r="AN71" s="830"/>
      <c r="AO71" s="830"/>
      <c r="AP71" s="830" t="s">
        <v>560</v>
      </c>
      <c r="AQ71" s="830"/>
      <c r="AR71" s="830"/>
      <c r="AS71" s="830"/>
      <c r="AT71" s="830"/>
      <c r="AU71" s="830" t="s">
        <v>560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556</v>
      </c>
      <c r="C72" s="874"/>
      <c r="D72" s="874"/>
      <c r="E72" s="874"/>
      <c r="F72" s="874"/>
      <c r="G72" s="874"/>
      <c r="H72" s="874"/>
      <c r="I72" s="874"/>
      <c r="J72" s="874"/>
      <c r="K72" s="874"/>
      <c r="L72" s="874"/>
      <c r="M72" s="874"/>
      <c r="N72" s="874"/>
      <c r="O72" s="874"/>
      <c r="P72" s="875"/>
      <c r="Q72" s="876">
        <v>204</v>
      </c>
      <c r="R72" s="830"/>
      <c r="S72" s="830"/>
      <c r="T72" s="830"/>
      <c r="U72" s="830"/>
      <c r="V72" s="830">
        <v>196</v>
      </c>
      <c r="W72" s="830"/>
      <c r="X72" s="830"/>
      <c r="Y72" s="830"/>
      <c r="Z72" s="830"/>
      <c r="AA72" s="830">
        <v>8</v>
      </c>
      <c r="AB72" s="830"/>
      <c r="AC72" s="830"/>
      <c r="AD72" s="830"/>
      <c r="AE72" s="830"/>
      <c r="AF72" s="830">
        <v>8</v>
      </c>
      <c r="AG72" s="830"/>
      <c r="AH72" s="830"/>
      <c r="AI72" s="830"/>
      <c r="AJ72" s="830"/>
      <c r="AK72" s="830"/>
      <c r="AL72" s="830"/>
      <c r="AM72" s="830"/>
      <c r="AN72" s="830"/>
      <c r="AO72" s="830"/>
      <c r="AP72" s="830" t="s">
        <v>560</v>
      </c>
      <c r="AQ72" s="830"/>
      <c r="AR72" s="830"/>
      <c r="AS72" s="830"/>
      <c r="AT72" s="830"/>
      <c r="AU72" s="830" t="s">
        <v>560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557</v>
      </c>
      <c r="C73" s="874"/>
      <c r="D73" s="874"/>
      <c r="E73" s="874"/>
      <c r="F73" s="874"/>
      <c r="G73" s="874"/>
      <c r="H73" s="874"/>
      <c r="I73" s="874"/>
      <c r="J73" s="874"/>
      <c r="K73" s="874"/>
      <c r="L73" s="874"/>
      <c r="M73" s="874"/>
      <c r="N73" s="874"/>
      <c r="O73" s="874"/>
      <c r="P73" s="875"/>
      <c r="Q73" s="876">
        <v>167296</v>
      </c>
      <c r="R73" s="830"/>
      <c r="S73" s="830"/>
      <c r="T73" s="830"/>
      <c r="U73" s="830"/>
      <c r="V73" s="830">
        <v>163708</v>
      </c>
      <c r="W73" s="830"/>
      <c r="X73" s="830"/>
      <c r="Y73" s="830"/>
      <c r="Z73" s="830"/>
      <c r="AA73" s="830">
        <v>3589</v>
      </c>
      <c r="AB73" s="830"/>
      <c r="AC73" s="830"/>
      <c r="AD73" s="830"/>
      <c r="AE73" s="830"/>
      <c r="AF73" s="830">
        <v>3589</v>
      </c>
      <c r="AG73" s="830"/>
      <c r="AH73" s="830"/>
      <c r="AI73" s="830"/>
      <c r="AJ73" s="830"/>
      <c r="AK73" s="830"/>
      <c r="AL73" s="830"/>
      <c r="AM73" s="830"/>
      <c r="AN73" s="830"/>
      <c r="AO73" s="830"/>
      <c r="AP73" s="830" t="s">
        <v>560</v>
      </c>
      <c r="AQ73" s="830"/>
      <c r="AR73" s="830"/>
      <c r="AS73" s="830"/>
      <c r="AT73" s="830"/>
      <c r="AU73" s="830" t="s">
        <v>560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5014</v>
      </c>
      <c r="AG88" s="844"/>
      <c r="AH88" s="844"/>
      <c r="AI88" s="844"/>
      <c r="AJ88" s="844"/>
      <c r="AK88" s="841"/>
      <c r="AL88" s="841"/>
      <c r="AM88" s="841"/>
      <c r="AN88" s="841"/>
      <c r="AO88" s="841"/>
      <c r="AP88" s="844">
        <v>37</v>
      </c>
      <c r="AQ88" s="844"/>
      <c r="AR88" s="844"/>
      <c r="AS88" s="844"/>
      <c r="AT88" s="844"/>
      <c r="AU88" s="844">
        <v>9</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75</v>
      </c>
      <c r="CS102" s="852"/>
      <c r="CT102" s="852"/>
      <c r="CU102" s="852"/>
      <c r="CV102" s="891"/>
      <c r="CW102" s="890">
        <v>40</v>
      </c>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294</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294</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294</v>
      </c>
      <c r="DR109" s="893"/>
      <c r="DS109" s="893"/>
      <c r="DT109" s="893"/>
      <c r="DU109" s="894"/>
      <c r="DV109" s="892" t="s">
        <v>415</v>
      </c>
      <c r="DW109" s="893"/>
      <c r="DX109" s="893"/>
      <c r="DY109" s="893"/>
      <c r="DZ109" s="895"/>
    </row>
    <row r="110" spans="1:131" s="230" customFormat="1" ht="26.25" customHeight="1" x14ac:dyDescent="0.15">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1611370</v>
      </c>
      <c r="AB110" s="900"/>
      <c r="AC110" s="900"/>
      <c r="AD110" s="900"/>
      <c r="AE110" s="901"/>
      <c r="AF110" s="902">
        <v>1647427</v>
      </c>
      <c r="AG110" s="900"/>
      <c r="AH110" s="900"/>
      <c r="AI110" s="900"/>
      <c r="AJ110" s="901"/>
      <c r="AK110" s="902">
        <v>1510858</v>
      </c>
      <c r="AL110" s="900"/>
      <c r="AM110" s="900"/>
      <c r="AN110" s="900"/>
      <c r="AO110" s="901"/>
      <c r="AP110" s="903">
        <v>26.8</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12247508</v>
      </c>
      <c r="BR110" s="931"/>
      <c r="BS110" s="931"/>
      <c r="BT110" s="931"/>
      <c r="BU110" s="931"/>
      <c r="BV110" s="931">
        <v>11081432</v>
      </c>
      <c r="BW110" s="931"/>
      <c r="BX110" s="931"/>
      <c r="BY110" s="931"/>
      <c r="BZ110" s="931"/>
      <c r="CA110" s="931">
        <v>10110305</v>
      </c>
      <c r="CB110" s="931"/>
      <c r="CC110" s="931"/>
      <c r="CD110" s="931"/>
      <c r="CE110" s="931"/>
      <c r="CF110" s="944">
        <v>179.3</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4215178</v>
      </c>
      <c r="BR112" s="926"/>
      <c r="BS112" s="926"/>
      <c r="BT112" s="926"/>
      <c r="BU112" s="926"/>
      <c r="BV112" s="926">
        <v>3877876</v>
      </c>
      <c r="BW112" s="926"/>
      <c r="BX112" s="926"/>
      <c r="BY112" s="926"/>
      <c r="BZ112" s="926"/>
      <c r="CA112" s="926">
        <v>3522875</v>
      </c>
      <c r="CB112" s="926"/>
      <c r="CC112" s="926"/>
      <c r="CD112" s="926"/>
      <c r="CE112" s="926"/>
      <c r="CF112" s="920">
        <v>62.5</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423710</v>
      </c>
      <c r="AB113" s="938"/>
      <c r="AC113" s="938"/>
      <c r="AD113" s="938"/>
      <c r="AE113" s="939"/>
      <c r="AF113" s="940">
        <v>424888</v>
      </c>
      <c r="AG113" s="938"/>
      <c r="AH113" s="938"/>
      <c r="AI113" s="938"/>
      <c r="AJ113" s="939"/>
      <c r="AK113" s="940">
        <v>411136</v>
      </c>
      <c r="AL113" s="938"/>
      <c r="AM113" s="938"/>
      <c r="AN113" s="938"/>
      <c r="AO113" s="939"/>
      <c r="AP113" s="941">
        <v>7.3</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10142</v>
      </c>
      <c r="BR113" s="926"/>
      <c r="BS113" s="926"/>
      <c r="BT113" s="926"/>
      <c r="BU113" s="926"/>
      <c r="BV113" s="926">
        <v>9238</v>
      </c>
      <c r="BW113" s="926"/>
      <c r="BX113" s="926"/>
      <c r="BY113" s="926"/>
      <c r="BZ113" s="926"/>
      <c r="CA113" s="926">
        <v>8584</v>
      </c>
      <c r="CB113" s="926"/>
      <c r="CC113" s="926"/>
      <c r="CD113" s="926"/>
      <c r="CE113" s="926"/>
      <c r="CF113" s="920">
        <v>0.2</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v>59</v>
      </c>
      <c r="AG114" s="959"/>
      <c r="AH114" s="959"/>
      <c r="AI114" s="959"/>
      <c r="AJ114" s="960"/>
      <c r="AK114" s="961">
        <v>124</v>
      </c>
      <c r="AL114" s="959"/>
      <c r="AM114" s="959"/>
      <c r="AN114" s="959"/>
      <c r="AO114" s="960"/>
      <c r="AP114" s="962">
        <v>0</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554677</v>
      </c>
      <c r="BR114" s="926"/>
      <c r="BS114" s="926"/>
      <c r="BT114" s="926"/>
      <c r="BU114" s="926"/>
      <c r="BV114" s="926">
        <v>509514</v>
      </c>
      <c r="BW114" s="926"/>
      <c r="BX114" s="926"/>
      <c r="BY114" s="926"/>
      <c r="BZ114" s="926"/>
      <c r="CA114" s="926">
        <v>562391</v>
      </c>
      <c r="CB114" s="926"/>
      <c r="CC114" s="926"/>
      <c r="CD114" s="926"/>
      <c r="CE114" s="926"/>
      <c r="CF114" s="920">
        <v>10</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1529</v>
      </c>
      <c r="AB115" s="938"/>
      <c r="AC115" s="938"/>
      <c r="AD115" s="938"/>
      <c r="AE115" s="939"/>
      <c r="AF115" s="940">
        <v>1560</v>
      </c>
      <c r="AG115" s="938"/>
      <c r="AH115" s="938"/>
      <c r="AI115" s="938"/>
      <c r="AJ115" s="939"/>
      <c r="AK115" s="940">
        <v>1664</v>
      </c>
      <c r="AL115" s="938"/>
      <c r="AM115" s="938"/>
      <c r="AN115" s="938"/>
      <c r="AO115" s="939"/>
      <c r="AP115" s="941">
        <v>0</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2036609</v>
      </c>
      <c r="AB117" s="979"/>
      <c r="AC117" s="979"/>
      <c r="AD117" s="979"/>
      <c r="AE117" s="980"/>
      <c r="AF117" s="981">
        <v>2073934</v>
      </c>
      <c r="AG117" s="979"/>
      <c r="AH117" s="979"/>
      <c r="AI117" s="979"/>
      <c r="AJ117" s="980"/>
      <c r="AK117" s="981">
        <v>1923782</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294</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445</v>
      </c>
      <c r="BP119" s="1005"/>
      <c r="BQ119" s="999">
        <v>17027505</v>
      </c>
      <c r="BR119" s="1000"/>
      <c r="BS119" s="1000"/>
      <c r="BT119" s="1000"/>
      <c r="BU119" s="1000"/>
      <c r="BV119" s="1000">
        <v>15478060</v>
      </c>
      <c r="BW119" s="1000"/>
      <c r="BX119" s="1000"/>
      <c r="BY119" s="1000"/>
      <c r="BZ119" s="1000"/>
      <c r="CA119" s="1000">
        <v>14204155</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4889216</v>
      </c>
      <c r="BR120" s="931"/>
      <c r="BS120" s="931"/>
      <c r="BT120" s="931"/>
      <c r="BU120" s="931"/>
      <c r="BV120" s="931">
        <v>5201422</v>
      </c>
      <c r="BW120" s="931"/>
      <c r="BX120" s="931"/>
      <c r="BY120" s="931"/>
      <c r="BZ120" s="931"/>
      <c r="CA120" s="931">
        <v>4905003</v>
      </c>
      <c r="CB120" s="931"/>
      <c r="CC120" s="931"/>
      <c r="CD120" s="931"/>
      <c r="CE120" s="931"/>
      <c r="CF120" s="944">
        <v>87</v>
      </c>
      <c r="CG120" s="945"/>
      <c r="CH120" s="945"/>
      <c r="CI120" s="945"/>
      <c r="CJ120" s="945"/>
      <c r="CK120" s="1006" t="s">
        <v>449</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2416372</v>
      </c>
      <c r="DH120" s="931"/>
      <c r="DI120" s="931"/>
      <c r="DJ120" s="931"/>
      <c r="DK120" s="931"/>
      <c r="DL120" s="931">
        <v>2306727</v>
      </c>
      <c r="DM120" s="931"/>
      <c r="DN120" s="931"/>
      <c r="DO120" s="931"/>
      <c r="DP120" s="931"/>
      <c r="DQ120" s="931">
        <v>2180283</v>
      </c>
      <c r="DR120" s="931"/>
      <c r="DS120" s="931"/>
      <c r="DT120" s="931"/>
      <c r="DU120" s="931"/>
      <c r="DV120" s="932">
        <v>38.700000000000003</v>
      </c>
      <c r="DW120" s="932"/>
      <c r="DX120" s="932"/>
      <c r="DY120" s="932"/>
      <c r="DZ120" s="933"/>
    </row>
    <row r="121" spans="1:130" s="230" customFormat="1" ht="26.25" customHeight="1" x14ac:dyDescent="0.15">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595353</v>
      </c>
      <c r="BR121" s="926"/>
      <c r="BS121" s="926"/>
      <c r="BT121" s="926"/>
      <c r="BU121" s="926"/>
      <c r="BV121" s="926">
        <v>534394</v>
      </c>
      <c r="BW121" s="926"/>
      <c r="BX121" s="926"/>
      <c r="BY121" s="926"/>
      <c r="BZ121" s="926"/>
      <c r="CA121" s="926">
        <v>477796</v>
      </c>
      <c r="CB121" s="926"/>
      <c r="CC121" s="926"/>
      <c r="CD121" s="926"/>
      <c r="CE121" s="926"/>
      <c r="CF121" s="920">
        <v>8.5</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1154747</v>
      </c>
      <c r="DH121" s="926"/>
      <c r="DI121" s="926"/>
      <c r="DJ121" s="926"/>
      <c r="DK121" s="926"/>
      <c r="DL121" s="926">
        <v>984900</v>
      </c>
      <c r="DM121" s="926"/>
      <c r="DN121" s="926"/>
      <c r="DO121" s="926"/>
      <c r="DP121" s="926"/>
      <c r="DQ121" s="926">
        <v>805880</v>
      </c>
      <c r="DR121" s="926"/>
      <c r="DS121" s="926"/>
      <c r="DT121" s="926"/>
      <c r="DU121" s="926"/>
      <c r="DV121" s="927">
        <v>14.3</v>
      </c>
      <c r="DW121" s="927"/>
      <c r="DX121" s="927"/>
      <c r="DY121" s="927"/>
      <c r="DZ121" s="928"/>
    </row>
    <row r="122" spans="1:130" s="230" customFormat="1" ht="26.25" customHeight="1" x14ac:dyDescent="0.15">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11036589</v>
      </c>
      <c r="BR122" s="1000"/>
      <c r="BS122" s="1000"/>
      <c r="BT122" s="1000"/>
      <c r="BU122" s="1000"/>
      <c r="BV122" s="1000">
        <v>10214534</v>
      </c>
      <c r="BW122" s="1000"/>
      <c r="BX122" s="1000"/>
      <c r="BY122" s="1000"/>
      <c r="BZ122" s="1000"/>
      <c r="CA122" s="1000">
        <v>9405885</v>
      </c>
      <c r="CB122" s="1000"/>
      <c r="CC122" s="1000"/>
      <c r="CD122" s="1000"/>
      <c r="CE122" s="1000"/>
      <c r="CF122" s="1017">
        <v>166.8</v>
      </c>
      <c r="CG122" s="1018"/>
      <c r="CH122" s="1018"/>
      <c r="CI122" s="1018"/>
      <c r="CJ122" s="1018"/>
      <c r="CK122" s="1009"/>
      <c r="CL122" s="1010"/>
      <c r="CM122" s="1010"/>
      <c r="CN122" s="1010"/>
      <c r="CO122" s="1011"/>
      <c r="CP122" s="1019" t="s">
        <v>397</v>
      </c>
      <c r="CQ122" s="1020"/>
      <c r="CR122" s="1020"/>
      <c r="CS122" s="1020"/>
      <c r="CT122" s="1020"/>
      <c r="CU122" s="1020"/>
      <c r="CV122" s="1020"/>
      <c r="CW122" s="1020"/>
      <c r="CX122" s="1020"/>
      <c r="CY122" s="1020"/>
      <c r="CZ122" s="1020"/>
      <c r="DA122" s="1020"/>
      <c r="DB122" s="1020"/>
      <c r="DC122" s="1020"/>
      <c r="DD122" s="1020"/>
      <c r="DE122" s="1020"/>
      <c r="DF122" s="1021"/>
      <c r="DG122" s="925">
        <v>440296</v>
      </c>
      <c r="DH122" s="926"/>
      <c r="DI122" s="926"/>
      <c r="DJ122" s="926"/>
      <c r="DK122" s="926"/>
      <c r="DL122" s="926">
        <v>410936</v>
      </c>
      <c r="DM122" s="926"/>
      <c r="DN122" s="926"/>
      <c r="DO122" s="926"/>
      <c r="DP122" s="926"/>
      <c r="DQ122" s="926">
        <v>386570</v>
      </c>
      <c r="DR122" s="926"/>
      <c r="DS122" s="926"/>
      <c r="DT122" s="926"/>
      <c r="DU122" s="926"/>
      <c r="DV122" s="927">
        <v>6.9</v>
      </c>
      <c r="DW122" s="927"/>
      <c r="DX122" s="927"/>
      <c r="DY122" s="927"/>
      <c r="DZ122" s="928"/>
    </row>
    <row r="123" spans="1:130" s="230" customFormat="1" ht="26.25" customHeight="1" x14ac:dyDescent="0.15">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453</v>
      </c>
      <c r="BP123" s="1005"/>
      <c r="BQ123" s="1063">
        <v>16521158</v>
      </c>
      <c r="BR123" s="1064"/>
      <c r="BS123" s="1064"/>
      <c r="BT123" s="1064"/>
      <c r="BU123" s="1064"/>
      <c r="BV123" s="1064">
        <v>15950350</v>
      </c>
      <c r="BW123" s="1064"/>
      <c r="BX123" s="1064"/>
      <c r="BY123" s="1064"/>
      <c r="BZ123" s="1064"/>
      <c r="CA123" s="1064">
        <v>14788684</v>
      </c>
      <c r="CB123" s="1064"/>
      <c r="CC123" s="1064"/>
      <c r="CD123" s="1064"/>
      <c r="CE123" s="1064"/>
      <c r="CF123" s="1001"/>
      <c r="CG123" s="1002"/>
      <c r="CH123" s="1002"/>
      <c r="CI123" s="1002"/>
      <c r="CJ123" s="1003"/>
      <c r="CK123" s="1009"/>
      <c r="CL123" s="1010"/>
      <c r="CM123" s="1010"/>
      <c r="CN123" s="1010"/>
      <c r="CO123" s="1011"/>
      <c r="CP123" s="1019" t="s">
        <v>398</v>
      </c>
      <c r="CQ123" s="1020"/>
      <c r="CR123" s="1020"/>
      <c r="CS123" s="1020"/>
      <c r="CT123" s="1020"/>
      <c r="CU123" s="1020"/>
      <c r="CV123" s="1020"/>
      <c r="CW123" s="1020"/>
      <c r="CX123" s="1020"/>
      <c r="CY123" s="1020"/>
      <c r="CZ123" s="1020"/>
      <c r="DA123" s="1020"/>
      <c r="DB123" s="1020"/>
      <c r="DC123" s="1020"/>
      <c r="DD123" s="1020"/>
      <c r="DE123" s="1020"/>
      <c r="DF123" s="1021"/>
      <c r="DG123" s="958">
        <v>146827</v>
      </c>
      <c r="DH123" s="959"/>
      <c r="DI123" s="959"/>
      <c r="DJ123" s="959"/>
      <c r="DK123" s="960"/>
      <c r="DL123" s="961">
        <v>140424</v>
      </c>
      <c r="DM123" s="959"/>
      <c r="DN123" s="959"/>
      <c r="DO123" s="959"/>
      <c r="DP123" s="960"/>
      <c r="DQ123" s="961">
        <v>133539</v>
      </c>
      <c r="DR123" s="959"/>
      <c r="DS123" s="959"/>
      <c r="DT123" s="959"/>
      <c r="DU123" s="960"/>
      <c r="DV123" s="962">
        <v>2.4</v>
      </c>
      <c r="DW123" s="963"/>
      <c r="DX123" s="963"/>
      <c r="DY123" s="963"/>
      <c r="DZ123" s="964"/>
    </row>
    <row r="124" spans="1:130" s="230" customFormat="1" ht="26.25" customHeight="1" thickBot="1" x14ac:dyDescent="0.2">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8.6999999999999993</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v>56936</v>
      </c>
      <c r="DH124" s="986"/>
      <c r="DI124" s="986"/>
      <c r="DJ124" s="986"/>
      <c r="DK124" s="987"/>
      <c r="DL124" s="985">
        <v>34889</v>
      </c>
      <c r="DM124" s="986"/>
      <c r="DN124" s="986"/>
      <c r="DO124" s="986"/>
      <c r="DP124" s="987"/>
      <c r="DQ124" s="985">
        <v>16603</v>
      </c>
      <c r="DR124" s="986"/>
      <c r="DS124" s="986"/>
      <c r="DT124" s="986"/>
      <c r="DU124" s="987"/>
      <c r="DV124" s="988">
        <v>0.3</v>
      </c>
      <c r="DW124" s="989"/>
      <c r="DX124" s="989"/>
      <c r="DY124" s="989"/>
      <c r="DZ124" s="990"/>
    </row>
    <row r="125" spans="1:130" s="230" customFormat="1" ht="26.25" customHeight="1" x14ac:dyDescent="0.15">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1529</v>
      </c>
      <c r="AB127" s="959"/>
      <c r="AC127" s="959"/>
      <c r="AD127" s="959"/>
      <c r="AE127" s="960"/>
      <c r="AF127" s="961">
        <v>1560</v>
      </c>
      <c r="AG127" s="959"/>
      <c r="AH127" s="959"/>
      <c r="AI127" s="959"/>
      <c r="AJ127" s="960"/>
      <c r="AK127" s="961">
        <v>1664</v>
      </c>
      <c r="AL127" s="959"/>
      <c r="AM127" s="959"/>
      <c r="AN127" s="959"/>
      <c r="AO127" s="960"/>
      <c r="AP127" s="962">
        <v>0</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84112</v>
      </c>
      <c r="AB128" s="1046"/>
      <c r="AC128" s="1046"/>
      <c r="AD128" s="1046"/>
      <c r="AE128" s="1047"/>
      <c r="AF128" s="1048">
        <v>81688</v>
      </c>
      <c r="AG128" s="1046"/>
      <c r="AH128" s="1046"/>
      <c r="AI128" s="1046"/>
      <c r="AJ128" s="1047"/>
      <c r="AK128" s="1048">
        <v>78072</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14.1</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7107376</v>
      </c>
      <c r="AB129" s="959"/>
      <c r="AC129" s="959"/>
      <c r="AD129" s="959"/>
      <c r="AE129" s="960"/>
      <c r="AF129" s="961">
        <v>6870000</v>
      </c>
      <c r="AG129" s="959"/>
      <c r="AH129" s="959"/>
      <c r="AI129" s="959"/>
      <c r="AJ129" s="960"/>
      <c r="AK129" s="961">
        <v>6849493</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19.100000000000001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1324711</v>
      </c>
      <c r="AB130" s="959"/>
      <c r="AC130" s="959"/>
      <c r="AD130" s="959"/>
      <c r="AE130" s="960"/>
      <c r="AF130" s="961">
        <v>1289454</v>
      </c>
      <c r="AG130" s="959"/>
      <c r="AH130" s="959"/>
      <c r="AI130" s="959"/>
      <c r="AJ130" s="960"/>
      <c r="AK130" s="961">
        <v>1210550</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11.5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5782665</v>
      </c>
      <c r="AB131" s="986"/>
      <c r="AC131" s="986"/>
      <c r="AD131" s="986"/>
      <c r="AE131" s="987"/>
      <c r="AF131" s="985">
        <v>5580546</v>
      </c>
      <c r="AG131" s="986"/>
      <c r="AH131" s="986"/>
      <c r="AI131" s="986"/>
      <c r="AJ131" s="987"/>
      <c r="AK131" s="985">
        <v>5638943</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10.85634392</v>
      </c>
      <c r="AB132" s="1097"/>
      <c r="AC132" s="1097"/>
      <c r="AD132" s="1097"/>
      <c r="AE132" s="1098"/>
      <c r="AF132" s="1099">
        <v>12.593606429999999</v>
      </c>
      <c r="AG132" s="1097"/>
      <c r="AH132" s="1097"/>
      <c r="AI132" s="1097"/>
      <c r="AJ132" s="1098"/>
      <c r="AK132" s="1099">
        <v>11.263813089999999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11.6</v>
      </c>
      <c r="AB133" s="1080"/>
      <c r="AC133" s="1080"/>
      <c r="AD133" s="1080"/>
      <c r="AE133" s="1081"/>
      <c r="AF133" s="1079">
        <v>11.4</v>
      </c>
      <c r="AG133" s="1080"/>
      <c r="AH133" s="1080"/>
      <c r="AI133" s="1080"/>
      <c r="AJ133" s="1081"/>
      <c r="AK133" s="1079">
        <v>11.5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9seCHnwXeXtgw6XGR4KqCYq1vkHDdSNR3uzrHOFqCvyQOqniaBdhW5drQq7x6AdR+LpGtEFg7ZiouqazxF/bw==" saltValue="PSifwIUPiLYs6ryctZjeT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2XQuL3z0fOt/1Hba7rMCtPvPyrPdXxe9Xjol7ImBeGwtZqkqRCUfwUW4qpFvXzGms+tqeaDTkH3sAHZBbjxHg==" saltValue="xYqRUlTnDqUEHUWSFnzLD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eTEg+EYdDc/jXfUplvwo4dtK0CkpWxMGZmqVyLBHrICwYC8EKav+ma0tAkCSL9qDCUfD29j0+30pN6ohxPrjA==" saltValue="BgyHvH7lsFlCyLhog1PYLQ=="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1905644</v>
      </c>
      <c r="AP9" s="281">
        <v>126612</v>
      </c>
      <c r="AQ9" s="282">
        <v>102178</v>
      </c>
      <c r="AR9" s="283">
        <v>23.9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357766</v>
      </c>
      <c r="AP10" s="284">
        <v>23770</v>
      </c>
      <c r="AQ10" s="285">
        <v>12375</v>
      </c>
      <c r="AR10" s="286">
        <v>92.1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v>170868</v>
      </c>
      <c r="AP11" s="284">
        <v>11353</v>
      </c>
      <c r="AQ11" s="285">
        <v>998</v>
      </c>
      <c r="AR11" s="286">
        <v>1037.5999999999999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491</v>
      </c>
      <c r="AP12" s="284" t="s">
        <v>491</v>
      </c>
      <c r="AQ12" s="285">
        <v>0</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60247</v>
      </c>
      <c r="AP13" s="284">
        <v>4003</v>
      </c>
      <c r="AQ13" s="285">
        <v>3569</v>
      </c>
      <c r="AR13" s="286">
        <v>12.2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28153</v>
      </c>
      <c r="AP14" s="284">
        <v>1871</v>
      </c>
      <c r="AQ14" s="285">
        <v>2201</v>
      </c>
      <c r="AR14" s="286">
        <v>-15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-105989</v>
      </c>
      <c r="AP15" s="284">
        <v>-7042</v>
      </c>
      <c r="AQ15" s="285">
        <v>-6242</v>
      </c>
      <c r="AR15" s="286">
        <v>12.8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2416689</v>
      </c>
      <c r="AP16" s="284">
        <v>160567</v>
      </c>
      <c r="AQ16" s="285">
        <v>115079</v>
      </c>
      <c r="AR16" s="286">
        <v>39.5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12.76</v>
      </c>
      <c r="AP21" s="298">
        <v>9.93</v>
      </c>
      <c r="AQ21" s="299">
        <v>2.83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92.4</v>
      </c>
      <c r="AP22" s="303">
        <v>96.1</v>
      </c>
      <c r="AQ22" s="304">
        <v>-3.7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1510858</v>
      </c>
      <c r="AP32" s="312">
        <v>100383</v>
      </c>
      <c r="AQ32" s="313">
        <v>55825</v>
      </c>
      <c r="AR32" s="314">
        <v>79.8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491</v>
      </c>
      <c r="AP33" s="312" t="s">
        <v>491</v>
      </c>
      <c r="AQ33" s="313">
        <v>10</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491</v>
      </c>
      <c r="AP34" s="312" t="s">
        <v>491</v>
      </c>
      <c r="AQ34" s="313">
        <v>2</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411136</v>
      </c>
      <c r="AP35" s="312">
        <v>27316</v>
      </c>
      <c r="AQ35" s="313">
        <v>20336</v>
      </c>
      <c r="AR35" s="314">
        <v>34.299999999999997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124</v>
      </c>
      <c r="AP36" s="312">
        <v>8</v>
      </c>
      <c r="AQ36" s="313">
        <v>2951</v>
      </c>
      <c r="AR36" s="314">
        <v>-99.7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v>1664</v>
      </c>
      <c r="AP37" s="312">
        <v>111</v>
      </c>
      <c r="AQ37" s="313">
        <v>682</v>
      </c>
      <c r="AR37" s="314">
        <v>-83.7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t="s">
        <v>491</v>
      </c>
      <c r="AP38" s="315" t="s">
        <v>491</v>
      </c>
      <c r="AQ38" s="316">
        <v>2</v>
      </c>
      <c r="AR38" s="304" t="s">
        <v>491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-78072</v>
      </c>
      <c r="AP39" s="312">
        <v>-5187</v>
      </c>
      <c r="AQ39" s="313">
        <v>-2058</v>
      </c>
      <c r="AR39" s="314">
        <v>152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-1210550</v>
      </c>
      <c r="AP40" s="312">
        <v>-80430</v>
      </c>
      <c r="AQ40" s="313">
        <v>-53145</v>
      </c>
      <c r="AR40" s="314">
        <v>51.3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635160</v>
      </c>
      <c r="AP41" s="312">
        <v>42201</v>
      </c>
      <c r="AQ41" s="313">
        <v>24606</v>
      </c>
      <c r="AR41" s="314">
        <v>71.5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1412070</v>
      </c>
      <c r="AN51" s="334">
        <v>85913</v>
      </c>
      <c r="AO51" s="335">
        <v>-38.1</v>
      </c>
      <c r="AP51" s="336">
        <v>113347</v>
      </c>
      <c r="AQ51" s="337">
        <v>15.1</v>
      </c>
      <c r="AR51" s="338">
        <v>-53.2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596990</v>
      </c>
      <c r="AN52" s="342">
        <v>36322</v>
      </c>
      <c r="AO52" s="343">
        <v>5.0999999999999996</v>
      </c>
      <c r="AP52" s="344">
        <v>58728</v>
      </c>
      <c r="AQ52" s="345">
        <v>23.5</v>
      </c>
      <c r="AR52" s="346">
        <v>-18.399999999999999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1111427</v>
      </c>
      <c r="AN53" s="334">
        <v>69326</v>
      </c>
      <c r="AO53" s="335">
        <v>-19.3</v>
      </c>
      <c r="AP53" s="336">
        <v>125418</v>
      </c>
      <c r="AQ53" s="337">
        <v>10.6</v>
      </c>
      <c r="AR53" s="338">
        <v>-29.9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642162</v>
      </c>
      <c r="AN54" s="342">
        <v>40055</v>
      </c>
      <c r="AO54" s="343">
        <v>10.3</v>
      </c>
      <c r="AP54" s="344">
        <v>60445</v>
      </c>
      <c r="AQ54" s="345">
        <v>2.9</v>
      </c>
      <c r="AR54" s="346">
        <v>7.4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1264262</v>
      </c>
      <c r="AN55" s="334">
        <v>80439</v>
      </c>
      <c r="AO55" s="335">
        <v>16</v>
      </c>
      <c r="AP55" s="336">
        <v>74568</v>
      </c>
      <c r="AQ55" s="337">
        <v>-40.5</v>
      </c>
      <c r="AR55" s="338">
        <v>56.5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738321</v>
      </c>
      <c r="AN56" s="342">
        <v>46976</v>
      </c>
      <c r="AO56" s="343">
        <v>17.3</v>
      </c>
      <c r="AP56" s="344">
        <v>42558</v>
      </c>
      <c r="AQ56" s="345">
        <v>-29.6</v>
      </c>
      <c r="AR56" s="346">
        <v>46.9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898076</v>
      </c>
      <c r="AN57" s="334">
        <v>58237</v>
      </c>
      <c r="AO57" s="335">
        <v>-27.6</v>
      </c>
      <c r="AP57" s="336">
        <v>73693</v>
      </c>
      <c r="AQ57" s="337">
        <v>-1.2</v>
      </c>
      <c r="AR57" s="338">
        <v>-26.4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292309</v>
      </c>
      <c r="AN58" s="342">
        <v>18955</v>
      </c>
      <c r="AO58" s="343">
        <v>-59.6</v>
      </c>
      <c r="AP58" s="344">
        <v>44203</v>
      </c>
      <c r="AQ58" s="345">
        <v>3.9</v>
      </c>
      <c r="AR58" s="346">
        <v>-63.5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910054</v>
      </c>
      <c r="AN59" s="334">
        <v>60465</v>
      </c>
      <c r="AO59" s="335">
        <v>3.8</v>
      </c>
      <c r="AP59" s="336">
        <v>79401</v>
      </c>
      <c r="AQ59" s="337">
        <v>7.7</v>
      </c>
      <c r="AR59" s="338">
        <v>-3.9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426030</v>
      </c>
      <c r="AN60" s="342">
        <v>28306</v>
      </c>
      <c r="AO60" s="343">
        <v>49.3</v>
      </c>
      <c r="AP60" s="344">
        <v>49347</v>
      </c>
      <c r="AQ60" s="345">
        <v>11.6</v>
      </c>
      <c r="AR60" s="346">
        <v>37.700000000000003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1119178</v>
      </c>
      <c r="AN61" s="349">
        <v>70876</v>
      </c>
      <c r="AO61" s="350">
        <v>-13</v>
      </c>
      <c r="AP61" s="351">
        <v>93285</v>
      </c>
      <c r="AQ61" s="352">
        <v>-1.7</v>
      </c>
      <c r="AR61" s="338">
        <v>-11.3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539162</v>
      </c>
      <c r="AN62" s="342">
        <v>34123</v>
      </c>
      <c r="AO62" s="343">
        <v>4.5</v>
      </c>
      <c r="AP62" s="344">
        <v>51056</v>
      </c>
      <c r="AQ62" s="345">
        <v>2.5</v>
      </c>
      <c r="AR62" s="346">
        <v>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x7jm9TNcBPSxJ7n83GnxjzVnjcFsL9V7hCQWlfII6OyRYOpuB7Ns4NYjGOKhCq8w8ntqNwKl+qyRt9dbVq1g==" saltValue="MI4oFZrpVnnM/1rDp6hv0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1" spans="125:125" ht="13.5" hidden="1" customHeight="1" x14ac:dyDescent="0.15">
      <c r="DU121" s="259"/>
    </row>
  </sheetData>
  <sheetProtection algorithmName="SHA-512" hashValue="fFmxsLc53lUFiVQi0fFYZsgpY6JCk8bKluRmOzpnLATSu4Sf5Wc8iK2au22VMzM+HPtmB31yVOLkjrhvM0/b4w==" saltValue="MOcxrOz7lsDAnI0IGoNd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O7aAv+tN4F+rJXF8KeS7tExpfNloWNyI3y1YXsiz/aShhBuo3jqqoeU8ak7d17vEADI35kDT/kBrDISwX7CmJQ==" saltValue="K4iKUAOV7fxnWDvBA3Eb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32.44</v>
      </c>
      <c r="G47" s="12">
        <v>32.57</v>
      </c>
      <c r="H47" s="12">
        <v>35.369999999999997</v>
      </c>
      <c r="I47" s="12">
        <v>40.98</v>
      </c>
      <c r="J47" s="13">
        <v>38.43</v>
      </c>
    </row>
    <row r="48" spans="2:10" ht="57.75" customHeight="1" x14ac:dyDescent="0.15">
      <c r="B48" s="14"/>
      <c r="C48" s="1141" t="s">
        <v>4</v>
      </c>
      <c r="D48" s="1141"/>
      <c r="E48" s="1142"/>
      <c r="F48" s="15">
        <v>1.31</v>
      </c>
      <c r="G48" s="16">
        <v>7.37</v>
      </c>
      <c r="H48" s="16">
        <v>7.97</v>
      </c>
      <c r="I48" s="16">
        <v>1.01</v>
      </c>
      <c r="J48" s="17">
        <v>0.46</v>
      </c>
    </row>
    <row r="49" spans="2:10" ht="57.75" customHeight="1" thickBot="1" x14ac:dyDescent="0.2">
      <c r="B49" s="18"/>
      <c r="C49" s="1143" t="s">
        <v>5</v>
      </c>
      <c r="D49" s="1143"/>
      <c r="E49" s="1144"/>
      <c r="F49" s="19" t="s">
        <v>534</v>
      </c>
      <c r="G49" s="20">
        <v>6.95</v>
      </c>
      <c r="H49" s="20">
        <v>4.6399999999999997</v>
      </c>
      <c r="I49" s="20" t="s">
        <v>535</v>
      </c>
      <c r="J49" s="21" t="s">
        <v>536</v>
      </c>
    </row>
    <row r="50" spans="2:10" x14ac:dyDescent="0.15"/>
  </sheetData>
  <sheetProtection algorithmName="SHA-512" hashValue="V8HfGn4ZU7sTthCsklaeAdF5oqye9c3N7/wHMk58qtjW8sVt4Hzy2zBaMoG0HcwAa/26K11c/jJ+ugSpiNpFgQ==" saltValue="DaBPRZ1ebR8xXxeTf1QEx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537</v>
      </c>
      <c r="D34" s="1151"/>
      <c r="E34" s="1152"/>
      <c r="F34" s="32">
        <v>13.07</v>
      </c>
      <c r="G34" s="33">
        <v>12.07</v>
      </c>
      <c r="H34" s="33">
        <v>12.62</v>
      </c>
      <c r="I34" s="33">
        <v>14.61</v>
      </c>
      <c r="J34" s="34">
        <v>13.64</v>
      </c>
      <c r="K34" s="22"/>
      <c r="L34" s="22"/>
      <c r="M34" s="22"/>
      <c r="N34" s="22"/>
      <c r="O34" s="22"/>
      <c r="P34" s="22"/>
    </row>
    <row r="35" spans="1:16" ht="39" customHeight="1" x14ac:dyDescent="0.15">
      <c r="A35" s="22"/>
      <c r="B35" s="35"/>
      <c r="C35" s="1145" t="s">
        <v>538</v>
      </c>
      <c r="D35" s="1146"/>
      <c r="E35" s="1147"/>
      <c r="F35" s="36">
        <v>11.96</v>
      </c>
      <c r="G35" s="37">
        <v>12.35</v>
      </c>
      <c r="H35" s="37">
        <v>11.55</v>
      </c>
      <c r="I35" s="37">
        <v>11.37</v>
      </c>
      <c r="J35" s="38">
        <v>11.81</v>
      </c>
      <c r="K35" s="22"/>
      <c r="L35" s="22"/>
      <c r="M35" s="22"/>
      <c r="N35" s="22"/>
      <c r="O35" s="22"/>
      <c r="P35" s="22"/>
    </row>
    <row r="36" spans="1:16" ht="39" customHeight="1" x14ac:dyDescent="0.15">
      <c r="A36" s="22"/>
      <c r="B36" s="35"/>
      <c r="C36" s="1145" t="s">
        <v>539</v>
      </c>
      <c r="D36" s="1146"/>
      <c r="E36" s="1147"/>
      <c r="F36" s="36">
        <v>0.72</v>
      </c>
      <c r="G36" s="37">
        <v>0.25</v>
      </c>
      <c r="H36" s="37">
        <v>0.28000000000000003</v>
      </c>
      <c r="I36" s="37">
        <v>0.68</v>
      </c>
      <c r="J36" s="38">
        <v>1.34</v>
      </c>
      <c r="K36" s="22"/>
      <c r="L36" s="22"/>
      <c r="M36" s="22"/>
      <c r="N36" s="22"/>
      <c r="O36" s="22"/>
      <c r="P36" s="22"/>
    </row>
    <row r="37" spans="1:16" ht="39" customHeight="1" x14ac:dyDescent="0.15">
      <c r="A37" s="22"/>
      <c r="B37" s="35"/>
      <c r="C37" s="1145" t="s">
        <v>540</v>
      </c>
      <c r="D37" s="1146"/>
      <c r="E37" s="1147"/>
      <c r="F37" s="36">
        <v>1.31</v>
      </c>
      <c r="G37" s="37">
        <v>7.37</v>
      </c>
      <c r="H37" s="37">
        <v>7.96</v>
      </c>
      <c r="I37" s="37">
        <v>1</v>
      </c>
      <c r="J37" s="38">
        <v>0.46</v>
      </c>
      <c r="K37" s="22"/>
      <c r="L37" s="22"/>
      <c r="M37" s="22"/>
      <c r="N37" s="22"/>
      <c r="O37" s="22"/>
      <c r="P37" s="22"/>
    </row>
    <row r="38" spans="1:16" ht="39" customHeight="1" x14ac:dyDescent="0.15">
      <c r="A38" s="22"/>
      <c r="B38" s="35"/>
      <c r="C38" s="1145" t="s">
        <v>541</v>
      </c>
      <c r="D38" s="1146"/>
      <c r="E38" s="1147"/>
      <c r="F38" s="36">
        <v>0.06</v>
      </c>
      <c r="G38" s="37">
        <v>0.08</v>
      </c>
      <c r="H38" s="37">
        <v>0.05</v>
      </c>
      <c r="I38" s="37">
        <v>0.06</v>
      </c>
      <c r="J38" s="38">
        <v>0.14000000000000001</v>
      </c>
      <c r="K38" s="22"/>
      <c r="L38" s="22"/>
      <c r="M38" s="22"/>
      <c r="N38" s="22"/>
      <c r="O38" s="22"/>
      <c r="P38" s="22"/>
    </row>
    <row r="39" spans="1:16" ht="39" customHeight="1" x14ac:dyDescent="0.15">
      <c r="A39" s="22"/>
      <c r="B39" s="35"/>
      <c r="C39" s="1145" t="s">
        <v>542</v>
      </c>
      <c r="D39" s="1146"/>
      <c r="E39" s="1147"/>
      <c r="F39" s="36">
        <v>0.11</v>
      </c>
      <c r="G39" s="37">
        <v>0.08</v>
      </c>
      <c r="H39" s="37">
        <v>0.09</v>
      </c>
      <c r="I39" s="37">
        <v>7.0000000000000007E-2</v>
      </c>
      <c r="J39" s="38">
        <v>0.08</v>
      </c>
      <c r="K39" s="22"/>
      <c r="L39" s="22"/>
      <c r="M39" s="22"/>
      <c r="N39" s="22"/>
      <c r="O39" s="22"/>
      <c r="P39" s="22"/>
    </row>
    <row r="40" spans="1:16" ht="39" customHeight="1" x14ac:dyDescent="0.15">
      <c r="A40" s="22"/>
      <c r="B40" s="35"/>
      <c r="C40" s="1145" t="s">
        <v>543</v>
      </c>
      <c r="D40" s="1146"/>
      <c r="E40" s="1147"/>
      <c r="F40" s="36">
        <v>0.01</v>
      </c>
      <c r="G40" s="37">
        <v>0.01</v>
      </c>
      <c r="H40" s="37">
        <v>0.01</v>
      </c>
      <c r="I40" s="37">
        <v>0.03</v>
      </c>
      <c r="J40" s="38">
        <v>0.04</v>
      </c>
      <c r="K40" s="22"/>
      <c r="L40" s="22"/>
      <c r="M40" s="22"/>
      <c r="N40" s="22"/>
      <c r="O40" s="22"/>
      <c r="P40" s="22"/>
    </row>
    <row r="41" spans="1:16" ht="39" customHeight="1" x14ac:dyDescent="0.15">
      <c r="A41" s="22"/>
      <c r="B41" s="35"/>
      <c r="C41" s="1145" t="s">
        <v>544</v>
      </c>
      <c r="D41" s="1146"/>
      <c r="E41" s="1147"/>
      <c r="F41" s="36">
        <v>0.04</v>
      </c>
      <c r="G41" s="37">
        <v>0.01</v>
      </c>
      <c r="H41" s="37">
        <v>0.02</v>
      </c>
      <c r="I41" s="37">
        <v>0.03</v>
      </c>
      <c r="J41" s="38">
        <v>0.03</v>
      </c>
      <c r="K41" s="22"/>
      <c r="L41" s="22"/>
      <c r="M41" s="22"/>
      <c r="N41" s="22"/>
      <c r="O41" s="22"/>
      <c r="P41" s="22"/>
    </row>
    <row r="42" spans="1:16" ht="39" customHeight="1" x14ac:dyDescent="0.15">
      <c r="A42" s="22"/>
      <c r="B42" s="39"/>
      <c r="C42" s="1145" t="s">
        <v>545</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546</v>
      </c>
      <c r="D43" s="1149"/>
      <c r="E43" s="1150"/>
      <c r="F43" s="41">
        <v>0</v>
      </c>
      <c r="G43" s="42">
        <v>0.01</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orUz/mRcxMYC/CXyG/JYP3LaG/jvmUYgD1Qs9T3hb6QCajpfaf5nLU/VT1W1MZHNz8BDkg+ADmhMg/3/PHAcw==" saltValue="X2nrV8CJ0BbrIXgSW2vz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1648</v>
      </c>
      <c r="L45" s="60">
        <v>1562</v>
      </c>
      <c r="M45" s="60">
        <v>1611</v>
      </c>
      <c r="N45" s="60">
        <v>1647</v>
      </c>
      <c r="O45" s="61">
        <v>1511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15">
      <c r="A48" s="48"/>
      <c r="B48" s="1155"/>
      <c r="C48" s="1156"/>
      <c r="D48" s="62"/>
      <c r="E48" s="1161" t="s">
        <v>13</v>
      </c>
      <c r="F48" s="1161"/>
      <c r="G48" s="1161"/>
      <c r="H48" s="1161"/>
      <c r="I48" s="1161"/>
      <c r="J48" s="1162"/>
      <c r="K48" s="63">
        <v>451</v>
      </c>
      <c r="L48" s="64">
        <v>440</v>
      </c>
      <c r="M48" s="64">
        <v>424</v>
      </c>
      <c r="N48" s="64">
        <v>425</v>
      </c>
      <c r="O48" s="65">
        <v>411</v>
      </c>
      <c r="P48" s="48"/>
      <c r="Q48" s="48"/>
      <c r="R48" s="48"/>
      <c r="S48" s="48"/>
      <c r="T48" s="48"/>
      <c r="U48" s="48"/>
    </row>
    <row r="49" spans="1:21" ht="30.75" customHeight="1" x14ac:dyDescent="0.15">
      <c r="A49" s="48"/>
      <c r="B49" s="1155"/>
      <c r="C49" s="1156"/>
      <c r="D49" s="62"/>
      <c r="E49" s="1161" t="s">
        <v>14</v>
      </c>
      <c r="F49" s="1161"/>
      <c r="G49" s="1161"/>
      <c r="H49" s="1161"/>
      <c r="I49" s="1161"/>
      <c r="J49" s="1162"/>
      <c r="K49" s="63">
        <v>1</v>
      </c>
      <c r="L49" s="64">
        <v>0</v>
      </c>
      <c r="M49" s="64" t="s">
        <v>491</v>
      </c>
      <c r="N49" s="64">
        <v>0</v>
      </c>
      <c r="O49" s="65">
        <v>0</v>
      </c>
      <c r="P49" s="48"/>
      <c r="Q49" s="48"/>
      <c r="R49" s="48"/>
      <c r="S49" s="48"/>
      <c r="T49" s="48"/>
      <c r="U49" s="48"/>
    </row>
    <row r="50" spans="1:21" ht="30.75" customHeight="1" x14ac:dyDescent="0.15">
      <c r="A50" s="48"/>
      <c r="B50" s="1155"/>
      <c r="C50" s="1156"/>
      <c r="D50" s="62"/>
      <c r="E50" s="1161" t="s">
        <v>15</v>
      </c>
      <c r="F50" s="1161"/>
      <c r="G50" s="1161"/>
      <c r="H50" s="1161"/>
      <c r="I50" s="1161"/>
      <c r="J50" s="1162"/>
      <c r="K50" s="63">
        <v>2</v>
      </c>
      <c r="L50" s="64">
        <v>2</v>
      </c>
      <c r="M50" s="64">
        <v>2</v>
      </c>
      <c r="N50" s="64">
        <v>2</v>
      </c>
      <c r="O50" s="65">
        <v>2</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491</v>
      </c>
      <c r="L51" s="64" t="s">
        <v>491</v>
      </c>
      <c r="M51" s="64" t="s">
        <v>491</v>
      </c>
      <c r="N51" s="64" t="s">
        <v>491</v>
      </c>
      <c r="O51" s="65" t="s">
        <v>491</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1378</v>
      </c>
      <c r="L52" s="64">
        <v>1398</v>
      </c>
      <c r="M52" s="64">
        <v>1408</v>
      </c>
      <c r="N52" s="64">
        <v>1372</v>
      </c>
      <c r="O52" s="65">
        <v>1289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724</v>
      </c>
      <c r="L53" s="69">
        <v>606</v>
      </c>
      <c r="M53" s="69">
        <v>629</v>
      </c>
      <c r="N53" s="69">
        <v>702</v>
      </c>
      <c r="O53" s="70">
        <v>635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j20IB+eyfKVQyTvP0OTKYTMZTxgTOpJ6tYlnrdE+ev5E9U6tl0nmadLhQGOJJfZkvdfr3hwo/m2TQgEvUYEqw==" saltValue="BEF0J41G5CwhLn2vulEY4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4" t="s">
        <v>30</v>
      </c>
      <c r="C41" s="1185"/>
      <c r="D41" s="105"/>
      <c r="E41" s="1190" t="s">
        <v>31</v>
      </c>
      <c r="F41" s="1190"/>
      <c r="G41" s="1190"/>
      <c r="H41" s="1191"/>
      <c r="I41" s="355">
        <v>13215</v>
      </c>
      <c r="J41" s="356">
        <v>12797</v>
      </c>
      <c r="K41" s="356">
        <v>12248</v>
      </c>
      <c r="L41" s="356">
        <v>11081</v>
      </c>
      <c r="M41" s="357">
        <v>10110</v>
      </c>
    </row>
    <row r="42" spans="2:13" ht="27.75" customHeight="1" x14ac:dyDescent="0.15">
      <c r="B42" s="1186"/>
      <c r="C42" s="1187"/>
      <c r="D42" s="106"/>
      <c r="E42" s="1192" t="s">
        <v>32</v>
      </c>
      <c r="F42" s="1192"/>
      <c r="G42" s="1192"/>
      <c r="H42" s="1193"/>
      <c r="I42" s="358" t="s">
        <v>491</v>
      </c>
      <c r="J42" s="359" t="s">
        <v>491</v>
      </c>
      <c r="K42" s="359" t="s">
        <v>491</v>
      </c>
      <c r="L42" s="359" t="s">
        <v>491</v>
      </c>
      <c r="M42" s="360" t="s">
        <v>491</v>
      </c>
    </row>
    <row r="43" spans="2:13" ht="27.75" customHeight="1" x14ac:dyDescent="0.15">
      <c r="B43" s="1186"/>
      <c r="C43" s="1187"/>
      <c r="D43" s="106"/>
      <c r="E43" s="1192" t="s">
        <v>33</v>
      </c>
      <c r="F43" s="1192"/>
      <c r="G43" s="1192"/>
      <c r="H43" s="1193"/>
      <c r="I43" s="358">
        <v>4911</v>
      </c>
      <c r="J43" s="359">
        <v>4613</v>
      </c>
      <c r="K43" s="359">
        <v>4215</v>
      </c>
      <c r="L43" s="359">
        <v>3878</v>
      </c>
      <c r="M43" s="360">
        <v>3523</v>
      </c>
    </row>
    <row r="44" spans="2:13" ht="27.75" customHeight="1" x14ac:dyDescent="0.15">
      <c r="B44" s="1186"/>
      <c r="C44" s="1187"/>
      <c r="D44" s="106"/>
      <c r="E44" s="1192" t="s">
        <v>34</v>
      </c>
      <c r="F44" s="1192"/>
      <c r="G44" s="1192"/>
      <c r="H44" s="1193"/>
      <c r="I44" s="358">
        <v>12</v>
      </c>
      <c r="J44" s="359">
        <v>12</v>
      </c>
      <c r="K44" s="359">
        <v>10</v>
      </c>
      <c r="L44" s="359">
        <v>9</v>
      </c>
      <c r="M44" s="360">
        <v>9</v>
      </c>
    </row>
    <row r="45" spans="2:13" ht="27.75" customHeight="1" x14ac:dyDescent="0.15">
      <c r="B45" s="1186"/>
      <c r="C45" s="1187"/>
      <c r="D45" s="106"/>
      <c r="E45" s="1192" t="s">
        <v>35</v>
      </c>
      <c r="F45" s="1192"/>
      <c r="G45" s="1192"/>
      <c r="H45" s="1193"/>
      <c r="I45" s="358">
        <v>588</v>
      </c>
      <c r="J45" s="359">
        <v>631</v>
      </c>
      <c r="K45" s="359">
        <v>555</v>
      </c>
      <c r="L45" s="359">
        <v>510</v>
      </c>
      <c r="M45" s="360">
        <v>562</v>
      </c>
    </row>
    <row r="46" spans="2:13" ht="27.75" customHeight="1" x14ac:dyDescent="0.15">
      <c r="B46" s="1186"/>
      <c r="C46" s="1187"/>
      <c r="D46" s="107"/>
      <c r="E46" s="1192" t="s">
        <v>36</v>
      </c>
      <c r="F46" s="1192"/>
      <c r="G46" s="1192"/>
      <c r="H46" s="1193"/>
      <c r="I46" s="358" t="s">
        <v>491</v>
      </c>
      <c r="J46" s="359" t="s">
        <v>491</v>
      </c>
      <c r="K46" s="359" t="s">
        <v>491</v>
      </c>
      <c r="L46" s="359" t="s">
        <v>491</v>
      </c>
      <c r="M46" s="360" t="s">
        <v>491</v>
      </c>
    </row>
    <row r="47" spans="2:13" ht="27.75" customHeight="1" x14ac:dyDescent="0.15">
      <c r="B47" s="1186"/>
      <c r="C47" s="1187"/>
      <c r="D47" s="108"/>
      <c r="E47" s="1194" t="s">
        <v>37</v>
      </c>
      <c r="F47" s="1195"/>
      <c r="G47" s="1195"/>
      <c r="H47" s="1196"/>
      <c r="I47" s="358" t="s">
        <v>491</v>
      </c>
      <c r="J47" s="359" t="s">
        <v>491</v>
      </c>
      <c r="K47" s="359" t="s">
        <v>491</v>
      </c>
      <c r="L47" s="359" t="s">
        <v>491</v>
      </c>
      <c r="M47" s="360" t="s">
        <v>491</v>
      </c>
    </row>
    <row r="48" spans="2:13" ht="27.75" customHeight="1" x14ac:dyDescent="0.15">
      <c r="B48" s="1186"/>
      <c r="C48" s="1187"/>
      <c r="D48" s="106"/>
      <c r="E48" s="1192" t="s">
        <v>38</v>
      </c>
      <c r="F48" s="1192"/>
      <c r="G48" s="1192"/>
      <c r="H48" s="1193"/>
      <c r="I48" s="358" t="s">
        <v>491</v>
      </c>
      <c r="J48" s="359" t="s">
        <v>491</v>
      </c>
      <c r="K48" s="359" t="s">
        <v>491</v>
      </c>
      <c r="L48" s="359" t="s">
        <v>491</v>
      </c>
      <c r="M48" s="360" t="s">
        <v>491</v>
      </c>
    </row>
    <row r="49" spans="2:13" ht="27.75" customHeight="1" x14ac:dyDescent="0.15">
      <c r="B49" s="1188"/>
      <c r="C49" s="1189"/>
      <c r="D49" s="106"/>
      <c r="E49" s="1192" t="s">
        <v>39</v>
      </c>
      <c r="F49" s="1192"/>
      <c r="G49" s="1192"/>
      <c r="H49" s="1193"/>
      <c r="I49" s="358" t="s">
        <v>491</v>
      </c>
      <c r="J49" s="359" t="s">
        <v>491</v>
      </c>
      <c r="K49" s="359" t="s">
        <v>491</v>
      </c>
      <c r="L49" s="359" t="s">
        <v>491</v>
      </c>
      <c r="M49" s="360" t="s">
        <v>491</v>
      </c>
    </row>
    <row r="50" spans="2:13" ht="27.75" customHeight="1" x14ac:dyDescent="0.15">
      <c r="B50" s="1197" t="s">
        <v>40</v>
      </c>
      <c r="C50" s="1198"/>
      <c r="D50" s="109"/>
      <c r="E50" s="1192" t="s">
        <v>41</v>
      </c>
      <c r="F50" s="1192"/>
      <c r="G50" s="1192"/>
      <c r="H50" s="1193"/>
      <c r="I50" s="358">
        <v>4681</v>
      </c>
      <c r="J50" s="359">
        <v>4731</v>
      </c>
      <c r="K50" s="359">
        <v>4889</v>
      </c>
      <c r="L50" s="359">
        <v>5201</v>
      </c>
      <c r="M50" s="360">
        <v>4905</v>
      </c>
    </row>
    <row r="51" spans="2:13" ht="27.75" customHeight="1" x14ac:dyDescent="0.15">
      <c r="B51" s="1186"/>
      <c r="C51" s="1187"/>
      <c r="D51" s="106"/>
      <c r="E51" s="1192" t="s">
        <v>42</v>
      </c>
      <c r="F51" s="1192"/>
      <c r="G51" s="1192"/>
      <c r="H51" s="1193"/>
      <c r="I51" s="358">
        <v>715</v>
      </c>
      <c r="J51" s="359">
        <v>661</v>
      </c>
      <c r="K51" s="359">
        <v>595</v>
      </c>
      <c r="L51" s="359">
        <v>534</v>
      </c>
      <c r="M51" s="360">
        <v>478</v>
      </c>
    </row>
    <row r="52" spans="2:13" ht="27.75" customHeight="1" x14ac:dyDescent="0.15">
      <c r="B52" s="1188"/>
      <c r="C52" s="1189"/>
      <c r="D52" s="106"/>
      <c r="E52" s="1192" t="s">
        <v>43</v>
      </c>
      <c r="F52" s="1192"/>
      <c r="G52" s="1192"/>
      <c r="H52" s="1193"/>
      <c r="I52" s="358">
        <v>11828</v>
      </c>
      <c r="J52" s="359">
        <v>11602</v>
      </c>
      <c r="K52" s="359">
        <v>11037</v>
      </c>
      <c r="L52" s="359">
        <v>10215</v>
      </c>
      <c r="M52" s="360">
        <v>9406</v>
      </c>
    </row>
    <row r="53" spans="2:13" ht="27.75" customHeight="1" thickBot="1" x14ac:dyDescent="0.2">
      <c r="B53" s="1199" t="s">
        <v>19</v>
      </c>
      <c r="C53" s="1200"/>
      <c r="D53" s="110"/>
      <c r="E53" s="1201" t="s">
        <v>44</v>
      </c>
      <c r="F53" s="1201"/>
      <c r="G53" s="1201"/>
      <c r="H53" s="1202"/>
      <c r="I53" s="361">
        <v>1501</v>
      </c>
      <c r="J53" s="362">
        <v>1058</v>
      </c>
      <c r="K53" s="362">
        <v>506</v>
      </c>
      <c r="L53" s="362">
        <v>-472</v>
      </c>
      <c r="M53" s="363">
        <v>-585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T4wwdWNsng3nDGYuKlnoW1fjYUlFwc45tA7cs7QCH6JYfd+Mqmj6ESZCSBZ2TXkI6EiQmxJWOtHY858qEZMdw==" saltValue="5WOB2K6KLdhLo5NvRTgY6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2514</v>
      </c>
      <c r="G55" s="122">
        <v>2815</v>
      </c>
      <c r="H55" s="123">
        <v>2632</v>
      </c>
    </row>
    <row r="56" spans="2:8" ht="52.5" customHeight="1" x14ac:dyDescent="0.15">
      <c r="B56" s="124"/>
      <c r="C56" s="1213" t="s">
        <v>47</v>
      </c>
      <c r="D56" s="1213"/>
      <c r="E56" s="1214"/>
      <c r="F56" s="125">
        <v>593</v>
      </c>
      <c r="G56" s="125">
        <v>588</v>
      </c>
      <c r="H56" s="126">
        <v>609</v>
      </c>
    </row>
    <row r="57" spans="2:8" ht="53.25" customHeight="1" x14ac:dyDescent="0.15">
      <c r="B57" s="124"/>
      <c r="C57" s="1215" t="s">
        <v>48</v>
      </c>
      <c r="D57" s="1215"/>
      <c r="E57" s="1216"/>
      <c r="F57" s="127">
        <v>2560</v>
      </c>
      <c r="G57" s="127">
        <v>2607</v>
      </c>
      <c r="H57" s="128">
        <v>2462</v>
      </c>
    </row>
    <row r="58" spans="2:8" ht="45.75" customHeight="1" x14ac:dyDescent="0.15">
      <c r="B58" s="129"/>
      <c r="C58" s="1203" t="s">
        <v>561</v>
      </c>
      <c r="D58" s="1204"/>
      <c r="E58" s="1205"/>
      <c r="F58" s="130">
        <v>1099</v>
      </c>
      <c r="G58" s="130">
        <v>1099</v>
      </c>
      <c r="H58" s="131">
        <v>1099</v>
      </c>
    </row>
    <row r="59" spans="2:8" ht="45.75" customHeight="1" x14ac:dyDescent="0.15">
      <c r="B59" s="129"/>
      <c r="C59" s="1203" t="s">
        <v>562</v>
      </c>
      <c r="D59" s="1204"/>
      <c r="E59" s="1205"/>
      <c r="F59" s="130">
        <v>484</v>
      </c>
      <c r="G59" s="130">
        <v>449</v>
      </c>
      <c r="H59" s="131">
        <v>386</v>
      </c>
    </row>
    <row r="60" spans="2:8" ht="45.75" customHeight="1" x14ac:dyDescent="0.15">
      <c r="B60" s="129"/>
      <c r="C60" s="1203" t="s">
        <v>563</v>
      </c>
      <c r="D60" s="1204"/>
      <c r="E60" s="1205"/>
      <c r="F60" s="130">
        <v>410</v>
      </c>
      <c r="G60" s="130">
        <v>395</v>
      </c>
      <c r="H60" s="131">
        <v>357</v>
      </c>
    </row>
    <row r="61" spans="2:8" ht="45.75" customHeight="1" x14ac:dyDescent="0.15">
      <c r="B61" s="129"/>
      <c r="C61" s="1203" t="s">
        <v>564</v>
      </c>
      <c r="D61" s="1204"/>
      <c r="E61" s="1205"/>
      <c r="F61" s="130">
        <v>357</v>
      </c>
      <c r="G61" s="130">
        <v>400</v>
      </c>
      <c r="H61" s="131">
        <v>351</v>
      </c>
    </row>
    <row r="62" spans="2:8" ht="45.75" customHeight="1" thickBot="1" x14ac:dyDescent="0.2">
      <c r="B62" s="132"/>
      <c r="C62" s="1206" t="s">
        <v>565</v>
      </c>
      <c r="D62" s="1207"/>
      <c r="E62" s="1208"/>
      <c r="F62" s="133">
        <v>67</v>
      </c>
      <c r="G62" s="133">
        <v>76</v>
      </c>
      <c r="H62" s="134">
        <v>76</v>
      </c>
    </row>
    <row r="63" spans="2:8" ht="52.5" customHeight="1" thickBot="1" x14ac:dyDescent="0.2">
      <c r="B63" s="135"/>
      <c r="C63" s="1209" t="s">
        <v>49</v>
      </c>
      <c r="D63" s="1209"/>
      <c r="E63" s="1210"/>
      <c r="F63" s="136">
        <v>5668</v>
      </c>
      <c r="G63" s="136">
        <v>6010</v>
      </c>
      <c r="H63" s="137">
        <v>5704</v>
      </c>
    </row>
    <row r="64" spans="2:8" x14ac:dyDescent="0.15"/>
  </sheetData>
  <sheetProtection algorithmName="SHA-512" hashValue="q9unWYLBXYh5HFXJjvvcIwgTEtZMtxqsYod/wvd8CxeNMoMrhH4N5HYo/FfyFQ3yH7y/1uSDye+f3qcjXtxPRw==" saltValue="hQbn4mZy1+b/IY4X9fYP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85913</v>
      </c>
      <c r="E3" s="156"/>
      <c r="F3" s="157">
        <v>113347</v>
      </c>
      <c r="G3" s="158"/>
      <c r="H3" s="159"/>
    </row>
    <row r="4" spans="1:8" x14ac:dyDescent="0.15">
      <c r="A4" s="160"/>
      <c r="B4" s="161"/>
      <c r="C4" s="162"/>
      <c r="D4" s="163">
        <v>36322</v>
      </c>
      <c r="E4" s="164"/>
      <c r="F4" s="165">
        <v>58728</v>
      </c>
      <c r="G4" s="166"/>
      <c r="H4" s="167"/>
    </row>
    <row r="5" spans="1:8" x14ac:dyDescent="0.15">
      <c r="A5" s="148" t="s">
        <v>523</v>
      </c>
      <c r="B5" s="153"/>
      <c r="C5" s="154"/>
      <c r="D5" s="155">
        <v>69326</v>
      </c>
      <c r="E5" s="156"/>
      <c r="F5" s="157">
        <v>125418</v>
      </c>
      <c r="G5" s="158"/>
      <c r="H5" s="159"/>
    </row>
    <row r="6" spans="1:8" x14ac:dyDescent="0.15">
      <c r="A6" s="160"/>
      <c r="B6" s="161"/>
      <c r="C6" s="162"/>
      <c r="D6" s="163">
        <v>40055</v>
      </c>
      <c r="E6" s="164"/>
      <c r="F6" s="165">
        <v>60445</v>
      </c>
      <c r="G6" s="166"/>
      <c r="H6" s="167"/>
    </row>
    <row r="7" spans="1:8" x14ac:dyDescent="0.15">
      <c r="A7" s="148" t="s">
        <v>524</v>
      </c>
      <c r="B7" s="153"/>
      <c r="C7" s="154"/>
      <c r="D7" s="155">
        <v>80439</v>
      </c>
      <c r="E7" s="156"/>
      <c r="F7" s="157">
        <v>74568</v>
      </c>
      <c r="G7" s="158"/>
      <c r="H7" s="159"/>
    </row>
    <row r="8" spans="1:8" x14ac:dyDescent="0.15">
      <c r="A8" s="160"/>
      <c r="B8" s="161"/>
      <c r="C8" s="162"/>
      <c r="D8" s="163">
        <v>46976</v>
      </c>
      <c r="E8" s="164"/>
      <c r="F8" s="165">
        <v>42558</v>
      </c>
      <c r="G8" s="166"/>
      <c r="H8" s="167"/>
    </row>
    <row r="9" spans="1:8" x14ac:dyDescent="0.15">
      <c r="A9" s="148" t="s">
        <v>525</v>
      </c>
      <c r="B9" s="153"/>
      <c r="C9" s="154"/>
      <c r="D9" s="155">
        <v>58237</v>
      </c>
      <c r="E9" s="156"/>
      <c r="F9" s="157">
        <v>73693</v>
      </c>
      <c r="G9" s="158"/>
      <c r="H9" s="159"/>
    </row>
    <row r="10" spans="1:8" x14ac:dyDescent="0.15">
      <c r="A10" s="160"/>
      <c r="B10" s="161"/>
      <c r="C10" s="162"/>
      <c r="D10" s="163">
        <v>18955</v>
      </c>
      <c r="E10" s="164"/>
      <c r="F10" s="165">
        <v>44203</v>
      </c>
      <c r="G10" s="166"/>
      <c r="H10" s="167"/>
    </row>
    <row r="11" spans="1:8" x14ac:dyDescent="0.15">
      <c r="A11" s="148" t="s">
        <v>526</v>
      </c>
      <c r="B11" s="153"/>
      <c r="C11" s="154"/>
      <c r="D11" s="155">
        <v>60465</v>
      </c>
      <c r="E11" s="156"/>
      <c r="F11" s="157">
        <v>79401</v>
      </c>
      <c r="G11" s="158"/>
      <c r="H11" s="159"/>
    </row>
    <row r="12" spans="1:8" x14ac:dyDescent="0.15">
      <c r="A12" s="160"/>
      <c r="B12" s="161"/>
      <c r="C12" s="168"/>
      <c r="D12" s="163">
        <v>28306</v>
      </c>
      <c r="E12" s="164"/>
      <c r="F12" s="165">
        <v>49347</v>
      </c>
      <c r="G12" s="166"/>
      <c r="H12" s="167"/>
    </row>
    <row r="13" spans="1:8" x14ac:dyDescent="0.15">
      <c r="A13" s="148"/>
      <c r="B13" s="153"/>
      <c r="C13" s="169"/>
      <c r="D13" s="170">
        <v>70876</v>
      </c>
      <c r="E13" s="171"/>
      <c r="F13" s="172">
        <v>93285</v>
      </c>
      <c r="G13" s="173"/>
      <c r="H13" s="159"/>
    </row>
    <row r="14" spans="1:8" x14ac:dyDescent="0.15">
      <c r="A14" s="160"/>
      <c r="B14" s="161"/>
      <c r="C14" s="162"/>
      <c r="D14" s="163">
        <v>34123</v>
      </c>
      <c r="E14" s="164"/>
      <c r="F14" s="165">
        <v>51056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1.31</v>
      </c>
      <c r="C19" s="174">
        <f>ROUND(VALUE(SUBSTITUTE(実質収支比率等に係る経年分析!G$48,"▲","-")),2)</f>
        <v>7.37</v>
      </c>
      <c r="D19" s="174">
        <f>ROUND(VALUE(SUBSTITUTE(実質収支比率等に係る経年分析!H$48,"▲","-")),2)</f>
        <v>7.97</v>
      </c>
      <c r="E19" s="174">
        <f>ROUND(VALUE(SUBSTITUTE(実質収支比率等に係る経年分析!I$48,"▲","-")),2)</f>
        <v>1.01</v>
      </c>
      <c r="F19" s="174">
        <f>ROUND(VALUE(SUBSTITUTE(実質収支比率等に係る経年分析!J$48,"▲","-")),2)</f>
        <v>0.46</v>
      </c>
    </row>
    <row r="20" spans="1:11" x14ac:dyDescent="0.15">
      <c r="A20" s="174" t="s">
        <v>53</v>
      </c>
      <c r="B20" s="174">
        <f>ROUND(VALUE(SUBSTITUTE(実質収支比率等に係る経年分析!F$47,"▲","-")),2)</f>
        <v>32.44</v>
      </c>
      <c r="C20" s="174">
        <f>ROUND(VALUE(SUBSTITUTE(実質収支比率等に係る経年分析!G$47,"▲","-")),2)</f>
        <v>32.57</v>
      </c>
      <c r="D20" s="174">
        <f>ROUND(VALUE(SUBSTITUTE(実質収支比率等に係る経年分析!H$47,"▲","-")),2)</f>
        <v>35.369999999999997</v>
      </c>
      <c r="E20" s="174">
        <f>ROUND(VALUE(SUBSTITUTE(実質収支比率等に係る経年分析!I$47,"▲","-")),2)</f>
        <v>40.98</v>
      </c>
      <c r="F20" s="174">
        <f>ROUND(VALUE(SUBSTITUTE(実質収支比率等に係る経年分析!J$47,"▲","-")),2)</f>
        <v>38.43</v>
      </c>
    </row>
    <row r="21" spans="1:11" x14ac:dyDescent="0.15">
      <c r="A21" s="174" t="s">
        <v>54</v>
      </c>
      <c r="B21" s="174">
        <f>IF(ISNUMBER(VALUE(SUBSTITUTE(実質収支比率等に係る経年分析!F$49,"▲","-"))),ROUND(VALUE(SUBSTITUTE(実質収支比率等に係る経年分析!F$49,"▲","-")),2),NA())</f>
        <v>-7.84</v>
      </c>
      <c r="C21" s="174">
        <f>IF(ISNUMBER(VALUE(SUBSTITUTE(実質収支比率等に係る経年分析!G$49,"▲","-"))),ROUND(VALUE(SUBSTITUTE(実質収支比率等に係る経年分析!G$49,"▲","-")),2),NA())</f>
        <v>6.95</v>
      </c>
      <c r="D21" s="174">
        <f>IF(ISNUMBER(VALUE(SUBSTITUTE(実質収支比率等に係る経年分析!H$49,"▲","-"))),ROUND(VALUE(SUBSTITUTE(実質収支比率等に係る経年分析!H$49,"▲","-")),2),NA())</f>
        <v>4.6399999999999997</v>
      </c>
      <c r="E21" s="174">
        <f>IF(ISNUMBER(VALUE(SUBSTITUTE(実質収支比率等に係る経年分析!I$49,"▲","-"))),ROUND(VALUE(SUBSTITUTE(実質収支比率等に係る経年分析!I$49,"▲","-")),2),NA())</f>
        <v>-2.85</v>
      </c>
      <c r="F21" s="174">
        <f>IF(ISNUMBER(VALUE(SUBSTITUTE(実質収支比率等に係る経年分析!J$49,"▲","-"))),ROUND(VALUE(SUBSTITUTE(実質収支比率等に係る経年分析!J$49,"▲","-")),2),NA())</f>
        <v>-3.22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生活排水処理事業特別会計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国民健康保険診療施設特別会計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7.0000000000000007E-2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15">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0.14000000000000001</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7.37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7.96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0.46</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0.28000000000000003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12.35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11.55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11.37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11.81</v>
      </c>
    </row>
    <row r="36" spans="1:16" x14ac:dyDescent="0.15">
      <c r="A36" s="175" t="str">
        <f>IF(連結実質赤字比率に係る赤字・黒字の構成分析!C$34="",NA(),連結実質赤字比率に係る赤字・黒字の構成分析!C$34)</f>
        <v>国民健康保険種市病院事業会計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13.07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14.61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13.64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1378</v>
      </c>
      <c r="E42" s="176"/>
      <c r="F42" s="176"/>
      <c r="G42" s="176">
        <f>'実質公債費比率（分子）の構造'!L$52</f>
        <v>1398</v>
      </c>
      <c r="H42" s="176"/>
      <c r="I42" s="176"/>
      <c r="J42" s="176">
        <f>'実質公債費比率（分子）の構造'!M$52</f>
        <v>1408</v>
      </c>
      <c r="K42" s="176"/>
      <c r="L42" s="176"/>
      <c r="M42" s="176">
        <f>'実質公債費比率（分子）の構造'!N$52</f>
        <v>1372</v>
      </c>
      <c r="N42" s="176"/>
      <c r="O42" s="176"/>
      <c r="P42" s="176">
        <f>'実質公債費比率（分子）の構造'!O$52</f>
        <v>1289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v>
      </c>
      <c r="C44" s="176"/>
      <c r="D44" s="176"/>
      <c r="E44" s="176">
        <f>'実質公債費比率（分子）の構造'!L$50</f>
        <v>2</v>
      </c>
      <c r="F44" s="176"/>
      <c r="G44" s="176"/>
      <c r="H44" s="176">
        <f>'実質公債費比率（分子）の構造'!M$50</f>
        <v>2</v>
      </c>
      <c r="I44" s="176"/>
      <c r="J44" s="176"/>
      <c r="K44" s="176">
        <f>'実質公債費比率（分子）の構造'!N$50</f>
        <v>2</v>
      </c>
      <c r="L44" s="176"/>
      <c r="M44" s="176"/>
      <c r="N44" s="176">
        <f>'実質公債費比率（分子）の構造'!O$50</f>
        <v>2</v>
      </c>
      <c r="O44" s="176"/>
      <c r="P44" s="176"/>
    </row>
    <row r="45" spans="1:16" x14ac:dyDescent="0.15">
      <c r="A45" s="176" t="s">
        <v>63</v>
      </c>
      <c r="B45" s="176">
        <f>'実質公債費比率（分子）の構造'!K$49</f>
        <v>1</v>
      </c>
      <c r="C45" s="176"/>
      <c r="D45" s="176"/>
      <c r="E45" s="176">
        <f>'実質公債費比率（分子）の構造'!L$49</f>
        <v>0</v>
      </c>
      <c r="F45" s="176"/>
      <c r="G45" s="176"/>
      <c r="H45" s="176" t="str">
        <f>'実質公債費比率（分子）の構造'!M$49</f>
        <v>-</v>
      </c>
      <c r="I45" s="176"/>
      <c r="J45" s="176"/>
      <c r="K45" s="176">
        <f>'実質公債費比率（分子）の構造'!N$49</f>
        <v>0</v>
      </c>
      <c r="L45" s="176"/>
      <c r="M45" s="176"/>
      <c r="N45" s="176">
        <f>'実質公債費比率（分子）の構造'!O$49</f>
        <v>0</v>
      </c>
      <c r="O45" s="176"/>
      <c r="P45" s="176"/>
    </row>
    <row r="46" spans="1:16" x14ac:dyDescent="0.15">
      <c r="A46" s="176" t="s">
        <v>64</v>
      </c>
      <c r="B46" s="176">
        <f>'実質公債費比率（分子）の構造'!K$48</f>
        <v>451</v>
      </c>
      <c r="C46" s="176"/>
      <c r="D46" s="176"/>
      <c r="E46" s="176">
        <f>'実質公債費比率（分子）の構造'!L$48</f>
        <v>440</v>
      </c>
      <c r="F46" s="176"/>
      <c r="G46" s="176"/>
      <c r="H46" s="176">
        <f>'実質公債費比率（分子）の構造'!M$48</f>
        <v>424</v>
      </c>
      <c r="I46" s="176"/>
      <c r="J46" s="176"/>
      <c r="K46" s="176">
        <f>'実質公債費比率（分子）の構造'!N$48</f>
        <v>425</v>
      </c>
      <c r="L46" s="176"/>
      <c r="M46" s="176"/>
      <c r="N46" s="176">
        <f>'実質公債費比率（分子）の構造'!O$48</f>
        <v>411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1648</v>
      </c>
      <c r="C49" s="176"/>
      <c r="D49" s="176"/>
      <c r="E49" s="176">
        <f>'実質公債費比率（分子）の構造'!L$45</f>
        <v>1562</v>
      </c>
      <c r="F49" s="176"/>
      <c r="G49" s="176"/>
      <c r="H49" s="176">
        <f>'実質公債費比率（分子）の構造'!M$45</f>
        <v>1611</v>
      </c>
      <c r="I49" s="176"/>
      <c r="J49" s="176"/>
      <c r="K49" s="176">
        <f>'実質公債費比率（分子）の構造'!N$45</f>
        <v>1647</v>
      </c>
      <c r="L49" s="176"/>
      <c r="M49" s="176"/>
      <c r="N49" s="176">
        <f>'実質公債費比率（分子）の構造'!O$45</f>
        <v>1511</v>
      </c>
      <c r="O49" s="176"/>
      <c r="P49" s="176"/>
    </row>
    <row r="50" spans="1:16" x14ac:dyDescent="0.15">
      <c r="A50" s="176" t="s">
        <v>67</v>
      </c>
      <c r="B50" s="176" t="e">
        <f>NA()</f>
        <v>#N/A</v>
      </c>
      <c r="C50" s="176">
        <f>IF(ISNUMBER('実質公債費比率（分子）の構造'!K$53),'実質公債費比率（分子）の構造'!K$53,NA())</f>
        <v>724</v>
      </c>
      <c r="D50" s="176" t="e">
        <f>NA()</f>
        <v>#N/A</v>
      </c>
      <c r="E50" s="176" t="e">
        <f>NA()</f>
        <v>#N/A</v>
      </c>
      <c r="F50" s="176">
        <f>IF(ISNUMBER('実質公債費比率（分子）の構造'!L$53),'実質公債費比率（分子）の構造'!L$53,NA())</f>
        <v>606</v>
      </c>
      <c r="G50" s="176" t="e">
        <f>NA()</f>
        <v>#N/A</v>
      </c>
      <c r="H50" s="176" t="e">
        <f>NA()</f>
        <v>#N/A</v>
      </c>
      <c r="I50" s="176">
        <f>IF(ISNUMBER('実質公債費比率（分子）の構造'!M$53),'実質公債費比率（分子）の構造'!M$53,NA())</f>
        <v>629</v>
      </c>
      <c r="J50" s="176" t="e">
        <f>NA()</f>
        <v>#N/A</v>
      </c>
      <c r="K50" s="176" t="e">
        <f>NA()</f>
        <v>#N/A</v>
      </c>
      <c r="L50" s="176">
        <f>IF(ISNUMBER('実質公債費比率（分子）の構造'!N$53),'実質公債費比率（分子）の構造'!N$53,NA())</f>
        <v>702</v>
      </c>
      <c r="M50" s="176" t="e">
        <f>NA()</f>
        <v>#N/A</v>
      </c>
      <c r="N50" s="176" t="e">
        <f>NA()</f>
        <v>#N/A</v>
      </c>
      <c r="O50" s="176">
        <f>IF(ISNUMBER('実質公債費比率（分子）の構造'!O$53),'実質公債費比率（分子）の構造'!O$53,NA())</f>
        <v>635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11828</v>
      </c>
      <c r="E56" s="175"/>
      <c r="F56" s="175"/>
      <c r="G56" s="175">
        <f>'将来負担比率（分子）の構造'!J$52</f>
        <v>11602</v>
      </c>
      <c r="H56" s="175"/>
      <c r="I56" s="175"/>
      <c r="J56" s="175">
        <f>'将来負担比率（分子）の構造'!K$52</f>
        <v>11037</v>
      </c>
      <c r="K56" s="175"/>
      <c r="L56" s="175"/>
      <c r="M56" s="175">
        <f>'将来負担比率（分子）の構造'!L$52</f>
        <v>10215</v>
      </c>
      <c r="N56" s="175"/>
      <c r="O56" s="175"/>
      <c r="P56" s="175">
        <f>'将来負担比率（分子）の構造'!M$52</f>
        <v>9406</v>
      </c>
    </row>
    <row r="57" spans="1:16" x14ac:dyDescent="0.15">
      <c r="A57" s="175" t="s">
        <v>42</v>
      </c>
      <c r="B57" s="175"/>
      <c r="C57" s="175"/>
      <c r="D57" s="175">
        <f>'将来負担比率（分子）の構造'!I$51</f>
        <v>715</v>
      </c>
      <c r="E57" s="175"/>
      <c r="F57" s="175"/>
      <c r="G57" s="175">
        <f>'将来負担比率（分子）の構造'!J$51</f>
        <v>661</v>
      </c>
      <c r="H57" s="175"/>
      <c r="I57" s="175"/>
      <c r="J57" s="175">
        <f>'将来負担比率（分子）の構造'!K$51</f>
        <v>595</v>
      </c>
      <c r="K57" s="175"/>
      <c r="L57" s="175"/>
      <c r="M57" s="175">
        <f>'将来負担比率（分子）の構造'!L$51</f>
        <v>534</v>
      </c>
      <c r="N57" s="175"/>
      <c r="O57" s="175"/>
      <c r="P57" s="175">
        <f>'将来負担比率（分子）の構造'!M$51</f>
        <v>478</v>
      </c>
    </row>
    <row r="58" spans="1:16" x14ac:dyDescent="0.15">
      <c r="A58" s="175" t="s">
        <v>41</v>
      </c>
      <c r="B58" s="175"/>
      <c r="C58" s="175"/>
      <c r="D58" s="175">
        <f>'将来負担比率（分子）の構造'!I$50</f>
        <v>4681</v>
      </c>
      <c r="E58" s="175"/>
      <c r="F58" s="175"/>
      <c r="G58" s="175">
        <f>'将来負担比率（分子）の構造'!J$50</f>
        <v>4731</v>
      </c>
      <c r="H58" s="175"/>
      <c r="I58" s="175"/>
      <c r="J58" s="175">
        <f>'将来負担比率（分子）の構造'!K$50</f>
        <v>4889</v>
      </c>
      <c r="K58" s="175"/>
      <c r="L58" s="175"/>
      <c r="M58" s="175">
        <f>'将来負担比率（分子）の構造'!L$50</f>
        <v>5201</v>
      </c>
      <c r="N58" s="175"/>
      <c r="O58" s="175"/>
      <c r="P58" s="175">
        <f>'将来負担比率（分子）の構造'!M$50</f>
        <v>4905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588</v>
      </c>
      <c r="C62" s="175"/>
      <c r="D62" s="175"/>
      <c r="E62" s="175">
        <f>'将来負担比率（分子）の構造'!J$45</f>
        <v>631</v>
      </c>
      <c r="F62" s="175"/>
      <c r="G62" s="175"/>
      <c r="H62" s="175">
        <f>'将来負担比率（分子）の構造'!K$45</f>
        <v>555</v>
      </c>
      <c r="I62" s="175"/>
      <c r="J62" s="175"/>
      <c r="K62" s="175">
        <f>'将来負担比率（分子）の構造'!L$45</f>
        <v>510</v>
      </c>
      <c r="L62" s="175"/>
      <c r="M62" s="175"/>
      <c r="N62" s="175">
        <f>'将来負担比率（分子）の構造'!M$45</f>
        <v>562</v>
      </c>
      <c r="O62" s="175"/>
      <c r="P62" s="175"/>
    </row>
    <row r="63" spans="1:16" x14ac:dyDescent="0.15">
      <c r="A63" s="175" t="s">
        <v>34</v>
      </c>
      <c r="B63" s="175">
        <f>'将来負担比率（分子）の構造'!I$44</f>
        <v>12</v>
      </c>
      <c r="C63" s="175"/>
      <c r="D63" s="175"/>
      <c r="E63" s="175">
        <f>'将来負担比率（分子）の構造'!J$44</f>
        <v>12</v>
      </c>
      <c r="F63" s="175"/>
      <c r="G63" s="175"/>
      <c r="H63" s="175">
        <f>'将来負担比率（分子）の構造'!K$44</f>
        <v>10</v>
      </c>
      <c r="I63" s="175"/>
      <c r="J63" s="175"/>
      <c r="K63" s="175">
        <f>'将来負担比率（分子）の構造'!L$44</f>
        <v>9</v>
      </c>
      <c r="L63" s="175"/>
      <c r="M63" s="175"/>
      <c r="N63" s="175">
        <f>'将来負担比率（分子）の構造'!M$44</f>
        <v>9</v>
      </c>
      <c r="O63" s="175"/>
      <c r="P63" s="175"/>
    </row>
    <row r="64" spans="1:16" x14ac:dyDescent="0.15">
      <c r="A64" s="175" t="s">
        <v>33</v>
      </c>
      <c r="B64" s="175">
        <f>'将来負担比率（分子）の構造'!I$43</f>
        <v>4911</v>
      </c>
      <c r="C64" s="175"/>
      <c r="D64" s="175"/>
      <c r="E64" s="175">
        <f>'将来負担比率（分子）の構造'!J$43</f>
        <v>4613</v>
      </c>
      <c r="F64" s="175"/>
      <c r="G64" s="175"/>
      <c r="H64" s="175">
        <f>'将来負担比率（分子）の構造'!K$43</f>
        <v>4215</v>
      </c>
      <c r="I64" s="175"/>
      <c r="J64" s="175"/>
      <c r="K64" s="175">
        <f>'将来負担比率（分子）の構造'!L$43</f>
        <v>3878</v>
      </c>
      <c r="L64" s="175"/>
      <c r="M64" s="175"/>
      <c r="N64" s="175">
        <f>'将来負担比率（分子）の構造'!M$43</f>
        <v>3523</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13215</v>
      </c>
      <c r="C66" s="175"/>
      <c r="D66" s="175"/>
      <c r="E66" s="175">
        <f>'将来負担比率（分子）の構造'!J$41</f>
        <v>12797</v>
      </c>
      <c r="F66" s="175"/>
      <c r="G66" s="175"/>
      <c r="H66" s="175">
        <f>'将来負担比率（分子）の構造'!K$41</f>
        <v>12248</v>
      </c>
      <c r="I66" s="175"/>
      <c r="J66" s="175"/>
      <c r="K66" s="175">
        <f>'将来負担比率（分子）の構造'!L$41</f>
        <v>11081</v>
      </c>
      <c r="L66" s="175"/>
      <c r="M66" s="175"/>
      <c r="N66" s="175">
        <f>'将来負担比率（分子）の構造'!M$41</f>
        <v>10110</v>
      </c>
      <c r="O66" s="175"/>
      <c r="P66" s="175"/>
    </row>
    <row r="67" spans="1:16" x14ac:dyDescent="0.15">
      <c r="A67" s="175" t="s">
        <v>71</v>
      </c>
      <c r="B67" s="175" t="e">
        <f>NA()</f>
        <v>#N/A</v>
      </c>
      <c r="C67" s="175">
        <f>IF(ISNUMBER('将来負担比率（分子）の構造'!I$53), IF('将来負担比率（分子）の構造'!I$53 &lt; 0, 0, '将来負担比率（分子）の構造'!I$53), NA())</f>
        <v>1501</v>
      </c>
      <c r="D67" s="175" t="e">
        <f>NA()</f>
        <v>#N/A</v>
      </c>
      <c r="E67" s="175" t="e">
        <f>NA()</f>
        <v>#N/A</v>
      </c>
      <c r="F67" s="175">
        <f>IF(ISNUMBER('将来負担比率（分子）の構造'!J$53), IF('将来負担比率（分子）の構造'!J$53 &lt; 0, 0, '将来負担比率（分子）の構造'!J$53), NA())</f>
        <v>1058</v>
      </c>
      <c r="G67" s="175" t="e">
        <f>NA()</f>
        <v>#N/A</v>
      </c>
      <c r="H67" s="175" t="e">
        <f>NA()</f>
        <v>#N/A</v>
      </c>
      <c r="I67" s="175">
        <f>IF(ISNUMBER('将来負担比率（分子）の構造'!K$53), IF('将来負担比率（分子）の構造'!K$53 &lt; 0, 0, '将来負担比率（分子）の構造'!K$53), NA())</f>
        <v>506</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2514</v>
      </c>
      <c r="C72" s="179">
        <f>基金残高に係る経年分析!G55</f>
        <v>2815</v>
      </c>
      <c r="D72" s="179">
        <f>基金残高に係る経年分析!H55</f>
        <v>2632</v>
      </c>
    </row>
    <row r="73" spans="1:16" x14ac:dyDescent="0.15">
      <c r="A73" s="178" t="s">
        <v>74</v>
      </c>
      <c r="B73" s="179">
        <f>基金残高に係る経年分析!F56</f>
        <v>593</v>
      </c>
      <c r="C73" s="179">
        <f>基金残高に係る経年分析!G56</f>
        <v>588</v>
      </c>
      <c r="D73" s="179">
        <f>基金残高に係る経年分析!H56</f>
        <v>609</v>
      </c>
    </row>
    <row r="74" spans="1:16" x14ac:dyDescent="0.15">
      <c r="A74" s="178" t="s">
        <v>75</v>
      </c>
      <c r="B74" s="179">
        <f>基金残高に係る経年分析!F57</f>
        <v>2560</v>
      </c>
      <c r="C74" s="179">
        <f>基金残高に係る経年分析!G57</f>
        <v>2607</v>
      </c>
      <c r="D74" s="179">
        <f>基金残高に係る経年分析!H57</f>
        <v>2462</v>
      </c>
    </row>
  </sheetData>
  <sheetProtection algorithmName="SHA-512" hashValue="uE+bah0t62I7ALQpo2lEDmniMXX1mLdILvMV3YM/9TUsaa/f3BzqCmLYs3HNRGb5sbJtzsp8mRe3JBj6yQKSnQ==" saltValue="zHAupdjdribgIDsxdDsw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00291@town.hirono.iwate.jp</cp:lastModifiedBy>
  <cp:lastPrinted>2025-03-11T09:37:33Z</cp:lastPrinted>
  <dcterms:created xsi:type="dcterms:W3CDTF">2025-02-19T00:37:40Z</dcterms:created>
  <dcterms:modified xsi:type="dcterms:W3CDTF">2025-03-26T02:47:41Z</dcterms:modified>
  <cp:category/>
</cp:coreProperties>
</file>