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
    </mc:Choice>
  </mc:AlternateContent>
  <xr:revisionPtr revIDLastSave="0" documentId="8_{B9878043-FEEB-4ADC-AAA1-73087B6B7D07}" xr6:coauthVersionLast="47" xr6:coauthVersionMax="47" xr10:uidLastSave="{00000000-0000-0000-0000-000000000000}"/>
  <workbookProtection workbookAlgorithmName="SHA-512" workbookHashValue="1NbG0nMVFlWUCdFN95rUfWDmZyHoz5Kdajo5pLDot6n1PVUv5nIY7DbxM+hG0Ewog2b97a4wFPBrxwS4JZLecQ==" workbookSaltValue="6Ufy96XY+ccAowFwTnhR3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W10" i="4"/>
  <c r="I10" i="4"/>
  <c r="B10" i="4"/>
  <c r="BB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<sst xmlns="http://schemas.openxmlformats.org/spreadsheetml/2006/main" count="228" uniqueCount="113">
  <si>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</si>
  <si>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</si>
  <si>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</si>
  <si>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</si>
  <si>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</si>
  <si>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</si>
  <si>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</si>
  <si>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</si>
  <si>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</si>
  <si>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</si>
  <si>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</si>
  <si>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</si>
  <si>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</si>
  <si>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</si>
  <si>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</si>
  <si>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</si>
  <si>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</si>
  <si>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</si>
  <si>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</si>
  <si>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</si>
  <si>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</si>
  <si>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</si>
  <si>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</si>
  <si>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</si>
  <si>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</si>
  <si>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</si>
  <si>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</si>
  <si>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</si>
  <si>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</si>
  <si>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</si>
  <si>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</si>
  <si>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</si>
  <si>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</si>
  <si>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</si>
  <si>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</si>
  <si>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</si>
  <si>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</si>
  <si>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</si>
  <si>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</si>
  <si>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</si>
  <si>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</si>
  <si>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</si>
  <si>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</si>
  <si>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</si>
  <si>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</si>
  <si>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</si>
  <si>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</si>
  <si>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</si>
  <si>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</si>
  <si>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</si>
  <si>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</si>
  <si>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</si>
  <si>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</si>
  <si>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</si>
  <si>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</si>
  <si>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</si>
  <si>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</si>
  <si>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</si>
  <si>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</si>
  <si>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</si>
  <si>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</si>
  <si>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</si>
  <si>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</si>
  <si>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</si>
  <si>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</si>
  <si>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</si>
  <si>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</si>
  <si>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</si>
  <si>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</si>
  <si>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</si>
  <si>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</si>
  <si>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</si>
  <si>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</si>
  <si>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</si>
  <si>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</si>
  <si>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</si>
  <si>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</si>
  <si>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</si>
  <si>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</si>
  <si>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</si>
  <si>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</si>
  <si>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</si>
  <si>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</si>
  <si>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</si>
  <si>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</si>
  <si>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</si>
  <si>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</si>
  <si>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</si>
  <si>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</si>
  <si>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</si>
  <si>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</si>
  <si>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</si>
  <si>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</si>
  <si>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</si>
  <si>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</si>
  <si>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</si>
  <si>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</si>
  <si>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</si>
  <si>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</si>
  <si>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</si>
  <si>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</si>
  <si>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</si>
  <si>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</si>
  <si>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</si>
  <si>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</si>
  <si>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</si>
  <si>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</si>
  <si>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</si>
  <si>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</si>
  <si>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</si>
  <si>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水道事業は、人口減少の進展により水需要が減少し給水収益が減少傾向にある中、物価高騰に伴う事業費用の増額に伴い、経営環境はさらに厳しさを増している。
　このような中、健全経営に向けた努力を行いながら施設更新等を行っていく為、経営戦略等に基づき計画的な更新、修繕を行いながら機器設備の延命化を図るとともに、統廃合も含めた休止施設の除却等を検討してくほか、適切な時期に水道料金の見直しを行っていく必要がある。</t>
    <phoneticPr fontId="4"/>
  </si>
  <si>
    <t>①経常収支比率は106.23％であり、前年度より3.56ポイント増となっているが、補助金等の給水収益以外の収入も含まれているためであり、健全経営を続けていくためにも更なる費用削減等の経営改善を図っていく必要がある。
③流動比率は現金等が減少傾向にあるためポイントも減少傾向にある事から、適切な時期に料金改定する必要がある。
④企業債残高対給水収益比率は企業債償還が進んでいることから減少傾向にある。
⑤料金回収率は62.78％であり、昨年度と比較して3.26ポイント向上しているが、依然、給水に係る費用のうち約半分が給水収益以外の収入で賄われている状況にある。
⑥給水原価は類似団体平均を大きく上回っている。
⑦施設利用率は休止中の浄水場が７箇所あるため類似団体平均値を下回っている。昨年と比較しポイントが高くなっているのは、配水能力の数値のとらえ方の見直しを行ったことによるものである。
⑧有収率は前年度より下がっている事から漏水箇所等の原因を特定し改善したい。</t>
    <rPh sb="19" eb="21">
      <t>ゼンネン</t>
    </rPh>
    <rPh sb="21" eb="22">
      <t>ド</t>
    </rPh>
    <rPh sb="32" eb="33">
      <t>ゾウ</t>
    </rPh>
    <rPh sb="41" eb="44">
      <t>ホジョキン</t>
    </rPh>
    <rPh sb="44" eb="45">
      <t>ナド</t>
    </rPh>
    <rPh sb="120" eb="122">
      <t>ケイコウ</t>
    </rPh>
    <rPh sb="132" eb="134">
      <t>ゲンショウ</t>
    </rPh>
    <rPh sb="134" eb="136">
      <t>ケイコウ</t>
    </rPh>
    <rPh sb="139" eb="140">
      <t>コト</t>
    </rPh>
    <rPh sb="143" eb="145">
      <t>テキセツ</t>
    </rPh>
    <rPh sb="146" eb="148">
      <t>ジキ</t>
    </rPh>
    <rPh sb="149" eb="151">
      <t>リョウキン</t>
    </rPh>
    <rPh sb="151" eb="153">
      <t>カイテイ</t>
    </rPh>
    <rPh sb="155" eb="157">
      <t>ヒツヨウ</t>
    </rPh>
    <rPh sb="193" eb="195">
      <t>ケイコウ</t>
    </rPh>
    <rPh sb="342" eb="344">
      <t>サクネン</t>
    </rPh>
    <rPh sb="345" eb="347">
      <t>ヒカク</t>
    </rPh>
    <rPh sb="353" eb="354">
      <t>タカ</t>
    </rPh>
    <rPh sb="363" eb="365">
      <t>ハイスイ</t>
    </rPh>
    <rPh sb="365" eb="367">
      <t>ノウリョク</t>
    </rPh>
    <rPh sb="368" eb="370">
      <t>スウチ</t>
    </rPh>
    <rPh sb="374" eb="375">
      <t>カタ</t>
    </rPh>
    <rPh sb="376" eb="378">
      <t>ミナオ</t>
    </rPh>
    <rPh sb="380" eb="381">
      <t>オコナ</t>
    </rPh>
    <rPh sb="405" eb="406">
      <t>サ</t>
    </rPh>
    <rPh sb="411" eb="412">
      <t>コト</t>
    </rPh>
    <phoneticPr fontId="4"/>
  </si>
  <si>
    <t>本町の水道施設は平成元年度から平成２２年度にかけて整備したものが多数を占めており、①有形固定資産減価償却率、②管路経年化率は類似団体平均を下回り施設や管路は比較的健全であることを示しているが、③管路更新率が０％であることから、今後、計画的に更新等を進めていく必要がある。
　令和５年度は水管橋の延命化工事を１件、紫外線処理施設の整備を１件行った。
　今後、水道施設の老朽化に備え、アセットマネジメント計画等により重要度、優先度を考慮しながら施設更新を進めて行きたい。</t>
    <rPh sb="147" eb="149">
      <t>エンメイ</t>
    </rPh>
    <rPh sb="149" eb="150">
      <t>カ</t>
    </rPh>
    <rPh sb="156" eb="159">
      <t>シガイセン</t>
    </rPh>
    <rPh sb="159" eb="161">
      <t>ショリ</t>
    </rPh>
    <rPh sb="161" eb="163">
      <t>シセツ</t>
    </rPh>
    <rPh sb="164" eb="166">
      <t>セイビ</t>
    </rPh>
    <rPh sb="168" eb="169">
      <t>ケン</t>
    </rPh>
    <rPh sb="228" eb="22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</si>
</sst>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0-43BD-9F77-56EB931761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A4F0-43BD-9F77-56EB931761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31.41</c:v>
                </c:pt>
                <c:pt idx="1">
                  <c:v>33.049999999999997</c:v>
                </c:pt>
                <c:pt idx="2">
                  <c:v>32.450000000000003</c:v>
                </c:pt>
                <c:pt idx="3">
                  <c:v>31.85</c:v>
                </c:pt>
                <c:pt idx="4">
                  <c:v>47.1</c:v>
                </c:pt>
              </c:numCache>
            </c:numRef>
          </c:val>
          <c:extLst>
            <c:ext xmlns:c16="http://schemas.microsoft.com/office/drawing/2014/chart" uri="{C3380CC4-5D6E-409C-BE32-E72D297353CC}">
              <c16:uniqueId val="{00000000-552C-41A8-95CD-F6618552DE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52C-41A8-95CD-F6618552DE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83.54</c:v>
                </c:pt>
                <c:pt idx="1">
                  <c:v>80.98</c:v>
                </c:pt>
                <c:pt idx="2">
                  <c:v>81.95</c:v>
                </c:pt>
                <c:pt idx="3">
                  <c:v>82.41</c:v>
                </c:pt>
                <c:pt idx="4">
                  <c:v>82.18</c:v>
                </c:pt>
              </c:numCache>
            </c:numRef>
          </c:val>
          <c:extLst>
            <c:ext xmlns:c16="http://schemas.microsoft.com/office/drawing/2014/chart" uri="{C3380CC4-5D6E-409C-BE32-E72D297353CC}">
              <c16:uniqueId val="{00000000-6DEC-4599-A585-5FA6DA0CDE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DEC-4599-A585-5FA6DA0CDE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101.7</c:v>
                </c:pt>
                <c:pt idx="1">
                  <c:v>103.87</c:v>
                </c:pt>
                <c:pt idx="2">
                  <c:v>103.89</c:v>
                </c:pt>
                <c:pt idx="3">
                  <c:v>102.67</c:v>
                </c:pt>
                <c:pt idx="4">
                  <c:v>106.23</c:v>
                </c:pt>
              </c:numCache>
            </c:numRef>
          </c:val>
          <c:extLst>
            <c:ext xmlns:c16="http://schemas.microsoft.com/office/drawing/2014/chart" uri="{C3380CC4-5D6E-409C-BE32-E72D297353CC}">
              <c16:uniqueId val="{00000000-256A-4EDE-A697-B851874437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256A-4EDE-A697-B851874437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23.36</c:v>
                </c:pt>
                <c:pt idx="1">
                  <c:v>26.46</c:v>
                </c:pt>
                <c:pt idx="2">
                  <c:v>29.15</c:v>
                </c:pt>
                <c:pt idx="3">
                  <c:v>31.63</c:v>
                </c:pt>
                <c:pt idx="4">
                  <c:v>33.909999999999997</c:v>
                </c:pt>
              </c:numCache>
            </c:numRef>
          </c:val>
          <c:extLst>
            <c:ext xmlns:c16="http://schemas.microsoft.com/office/drawing/2014/chart" uri="{C3380CC4-5D6E-409C-BE32-E72D297353CC}">
              <c16:uniqueId val="{00000000-3AC0-4AE4-8DFA-6C747E5AB7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3AC0-4AE4-8DFA-6C747E5AB7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6.41</c:v>
                </c:pt>
                <c:pt idx="1">
                  <c:v>7.11</c:v>
                </c:pt>
                <c:pt idx="2">
                  <c:v>7.11</c:v>
                </c:pt>
                <c:pt idx="3">
                  <c:v>7.14</c:v>
                </c:pt>
                <c:pt idx="4">
                  <c:v>7.55</c:v>
                </c:pt>
              </c:numCache>
            </c:numRef>
          </c:val>
          <c:extLst>
            <c:ext xmlns:c16="http://schemas.microsoft.com/office/drawing/2014/chart" uri="{C3380CC4-5D6E-409C-BE32-E72D297353CC}">
              <c16:uniqueId val="{00000000-401F-4504-8D1B-6DE699224E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401F-4504-8D1B-6DE699224E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2-4CB0-80BA-6BA0E01CB1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D822-4CB0-80BA-6BA0E01CB1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286.07</c:v>
                </c:pt>
                <c:pt idx="1">
                  <c:v>304.61</c:v>
                </c:pt>
                <c:pt idx="2">
                  <c:v>291.42</c:v>
                </c:pt>
                <c:pt idx="3">
                  <c:v>274.92</c:v>
                </c:pt>
                <c:pt idx="4">
                  <c:v>251.57</c:v>
                </c:pt>
              </c:numCache>
            </c:numRef>
          </c:val>
          <c:extLst>
            <c:ext xmlns:c16="http://schemas.microsoft.com/office/drawing/2014/chart" uri="{C3380CC4-5D6E-409C-BE32-E72D297353CC}">
              <c16:uniqueId val="{00000000-40BC-4D7D-BC09-068838EB91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0BC-4D7D-BC09-068838EB91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942.21</c:v>
                </c:pt>
                <c:pt idx="1">
                  <c:v>833.25</c:v>
                </c:pt>
                <c:pt idx="2">
                  <c:v>726.13</c:v>
                </c:pt>
                <c:pt idx="3">
                  <c:v>638.49</c:v>
                </c:pt>
                <c:pt idx="4">
                  <c:v>574.45000000000005</c:v>
                </c:pt>
              </c:numCache>
            </c:numRef>
          </c:val>
          <c:extLst>
            <c:ext xmlns:c16="http://schemas.microsoft.com/office/drawing/2014/chart" uri="{C3380CC4-5D6E-409C-BE32-E72D297353CC}">
              <c16:uniqueId val="{00000000-D6B9-4F20-846A-E36FFB3966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6B9-4F20-846A-E36FFB3966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52.79</c:v>
                </c:pt>
                <c:pt idx="1">
                  <c:v>55.78</c:v>
                </c:pt>
                <c:pt idx="2">
                  <c:v>58.27</c:v>
                </c:pt>
                <c:pt idx="3">
                  <c:v>59.52</c:v>
                </c:pt>
                <c:pt idx="4">
                  <c:v>62.78</c:v>
                </c:pt>
              </c:numCache>
            </c:numRef>
          </c:val>
          <c:extLst>
            <c:ext xmlns:c16="http://schemas.microsoft.com/office/drawing/2014/chart" uri="{C3380CC4-5D6E-409C-BE32-E72D297353CC}">
              <c16:uniqueId val="{00000000-3829-4EBA-9DF3-05461347F7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3829-4EBA-9DF3-05461347F7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418.23</c:v>
                </c:pt>
                <c:pt idx="1">
                  <c:v>406.44</c:v>
                </c:pt>
                <c:pt idx="2">
                  <c:v>399.93</c:v>
                </c:pt>
                <c:pt idx="3">
                  <c:v>395.18</c:v>
                </c:pt>
                <c:pt idx="4">
                  <c:v>374.64</c:v>
                </c:pt>
              </c:numCache>
            </c:numRef>
          </c:val>
          <c:extLst>
            <c:ext xmlns:c16="http://schemas.microsoft.com/office/drawing/2014/chart" uri="{C3380CC4-5D6E-409C-BE32-E72D297353CC}">
              <c16:uniqueId val="{00000000-ECFE-4666-A3B0-8B6ED17ECD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CFE-4666-A3B0-8B6ED17ECD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岩手県　洋野町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15051</v>
      </c>
      <c r="AM8" s="65"/>
      <c r="AN8" s="65"/>
      <c r="AO8" s="65"/>
      <c r="AP8" s="65"/>
      <c r="AQ8" s="65"/>
      <c r="AR8" s="65"/>
      <c r="AS8" s="65"/>
      <c r="AT8" s="36">
        <f>データ!$S$6</f>
        <v>302.92</v>
      </c>
      <c r="AU8" s="37"/>
      <c r="AV8" s="37"/>
      <c r="AW8" s="37"/>
      <c r="AX8" s="37"/>
      <c r="AY8" s="37"/>
      <c r="AZ8" s="37"/>
      <c r="BA8" s="37"/>
      <c r="BB8" s="54">
        <f>データ!$T$6</f>
        <v>49.69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85.03</v>
      </c>
      <c r="J10" s="37"/>
      <c r="K10" s="37"/>
      <c r="L10" s="37"/>
      <c r="M10" s="37"/>
      <c r="N10" s="37"/>
      <c r="O10" s="64"/>
      <c r="P10" s="54">
        <f>データ!$P$6</f>
        <v>79.010000000000005</v>
      </c>
      <c r="Q10" s="54"/>
      <c r="R10" s="54"/>
      <c r="S10" s="54"/>
      <c r="T10" s="54"/>
      <c r="U10" s="54"/>
      <c r="V10" s="54"/>
      <c r="W10" s="65">
        <f>データ!$Q$6</f>
        <v>4510</v>
      </c>
      <c r="X10" s="65"/>
      <c r="Y10" s="65"/>
      <c r="Z10" s="65"/>
      <c r="AA10" s="65"/>
      <c r="AB10" s="65"/>
      <c r="AC10" s="65"/>
      <c r="AD10" s="2"/>
      <c r="AE10" s="2"/>
      <c r="AF10" s="2"/>
      <c r="AG10" s="2"/>
      <c r="AH10" s="2"/>
      <c r="AI10" s="2"/>
      <c r="AJ10" s="2"/>
      <c r="AK10" s="2"/>
      <c r="AL10" s="65">
        <f>データ!$U$6</f>
        <v>11788</v>
      </c>
      <c r="AM10" s="65"/>
      <c r="AN10" s="65"/>
      <c r="AO10" s="65"/>
      <c r="AP10" s="65"/>
      <c r="AQ10" s="65"/>
      <c r="AR10" s="65"/>
      <c r="AS10" s="65"/>
      <c r="AT10" s="36">
        <f>データ!$V$6</f>
        <v>94.72</v>
      </c>
      <c r="AU10" s="37"/>
      <c r="AV10" s="37"/>
      <c r="AW10" s="37"/>
      <c r="AX10" s="37"/>
      <c r="AY10" s="37"/>
      <c r="AZ10" s="37"/>
      <c r="BA10" s="37"/>
      <c r="BB10" s="54">
        <f>データ!$W$6</f>
        <v>124.45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YH7X7j8AJby0Jh3t7wHqtzsL2wZ86/mxSXzHP502VvHbEDwyKbwlPiqk6/ja0XZzCz9iObY/+37M2peeFlKw==" saltValue="bqzumUqpCoEkpEz6MqvZ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35076</v>
      </c>
      <c r="D6" s="20">
        <f t="shared" si="3"/>
        <v>46</v>
      </c>
      <c r="E6" s="20">
        <f t="shared" si="3"/>
        <v>1</v>
      </c>
      <c r="F6" s="20">
        <f t="shared" si="3"/>
        <v>0</v>
      </c>
      <c r="G6" s="20">
        <f t="shared" si="3"/>
        <v>1</v>
      </c>
      <c r="H6" s="20" t="str">
        <f t="shared" si="3"/>
        <v>岩手県　洋野町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85.03</v>
      </c>
      <c r="P6" s="21">
        <f t="shared" si="3"/>
        <v>79.010000000000005</v>
      </c>
      <c r="Q6" s="21">
        <f t="shared" si="3"/>
        <v>4510</v>
      </c>
      <c r="R6" s="21">
        <f t="shared" si="3"/>
        <v>15051</v>
      </c>
      <c r="S6" s="21">
        <f t="shared" si="3"/>
        <v>302.92</v>
      </c>
      <c r="T6" s="21">
        <f t="shared" si="3"/>
        <v>49.69</v>
      </c>
      <c r="U6" s="21">
        <f t="shared" si="3"/>
        <v>11788</v>
      </c>
      <c r="V6" s="21">
        <f t="shared" si="3"/>
        <v>94.72</v>
      </c>
      <c r="W6" s="21">
        <f t="shared" si="3"/>
        <v>124.45</v>
      </c>
      <c r="X6" s="22">
        <f>IF(X7="",NA(),X7)</f>
        <v>101.7</v>
      </c>
      <c r="Y6" s="22">
        <f t="shared" ref="Y6:AG6" si="4">IF(Y7="",NA(),Y7)</f>
        <v>103.87</v>
      </c>
      <c r="Z6" s="22">
        <f t="shared" si="4"/>
        <v>103.89</v>
      </c>
      <c r="AA6" s="22">
        <f t="shared" si="4"/>
        <v>102.67</v>
      </c>
      <c r="AB6" s="22">
        <f t="shared" si="4"/>
        <v>106.23</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286.07</v>
      </c>
      <c r="AU6" s="22">
        <f t="shared" ref="AU6:BC6" si="6">IF(AU7="",NA(),AU7)</f>
        <v>304.61</v>
      </c>
      <c r="AV6" s="22">
        <f t="shared" si="6"/>
        <v>291.42</v>
      </c>
      <c r="AW6" s="22">
        <f t="shared" si="6"/>
        <v>274.92</v>
      </c>
      <c r="AX6" s="22">
        <f t="shared" si="6"/>
        <v>251.57</v>
      </c>
      <c r="AY6" s="22">
        <f t="shared" si="6"/>
        <v>362.93</v>
      </c>
      <c r="AZ6" s="22">
        <f t="shared" si="6"/>
        <v>371.81</v>
      </c>
      <c r="BA6" s="22">
        <f t="shared" si="6"/>
        <v>384.23</v>
      </c>
      <c r="BB6" s="22">
        <f t="shared" si="6"/>
        <v>364.3</v>
      </c>
      <c r="BC6" s="22">
        <f t="shared" si="6"/>
        <v>378.87</v>
      </c>
      <c r="BD6" s="21" t="str">
        <f>IF(BD7="","",IF(BD7="-","【-】","【"&amp;SUBSTITUTE(TEXT(BD7,"#,##0.00"),"-","△")&amp;"】"))</f>
        <v>【243.36】</v>
      </c>
      <c r="BE6" s="22">
        <f>IF(BE7="",NA(),BE7)</f>
        <v>942.21</v>
      </c>
      <c r="BF6" s="22">
        <f t="shared" ref="BF6:BN6" si="7">IF(BF7="",NA(),BF7)</f>
        <v>833.25</v>
      </c>
      <c r="BG6" s="22">
        <f t="shared" si="7"/>
        <v>726.13</v>
      </c>
      <c r="BH6" s="22">
        <f t="shared" si="7"/>
        <v>638.49</v>
      </c>
      <c r="BI6" s="22">
        <f t="shared" si="7"/>
        <v>574.45000000000005</v>
      </c>
      <c r="BJ6" s="22">
        <f t="shared" si="7"/>
        <v>439.05</v>
      </c>
      <c r="BK6" s="22">
        <f t="shared" si="7"/>
        <v>465.85</v>
      </c>
      <c r="BL6" s="22">
        <f t="shared" si="7"/>
        <v>439.43</v>
      </c>
      <c r="BM6" s="22">
        <f t="shared" si="7"/>
        <v>438.41</v>
      </c>
      <c r="BN6" s="22">
        <f t="shared" si="7"/>
        <v>430.23</v>
      </c>
      <c r="BO6" s="21" t="str">
        <f>IF(BO7="","",IF(BO7="-","【-】","【"&amp;SUBSTITUTE(TEXT(BO7,"#,##0.00"),"-","△")&amp;"】"))</f>
        <v>【265.93】</v>
      </c>
      <c r="BP6" s="22">
        <f>IF(BP7="",NA(),BP7)</f>
        <v>52.79</v>
      </c>
      <c r="BQ6" s="22">
        <f t="shared" ref="BQ6:BY6" si="8">IF(BQ7="",NA(),BQ7)</f>
        <v>55.78</v>
      </c>
      <c r="BR6" s="22">
        <f t="shared" si="8"/>
        <v>58.27</v>
      </c>
      <c r="BS6" s="22">
        <f t="shared" si="8"/>
        <v>59.52</v>
      </c>
      <c r="BT6" s="22">
        <f t="shared" si="8"/>
        <v>62.78</v>
      </c>
      <c r="BU6" s="22">
        <f t="shared" si="8"/>
        <v>95.26</v>
      </c>
      <c r="BV6" s="22">
        <f t="shared" si="8"/>
        <v>92.39</v>
      </c>
      <c r="BW6" s="22">
        <f t="shared" si="8"/>
        <v>94.41</v>
      </c>
      <c r="BX6" s="22">
        <f t="shared" si="8"/>
        <v>90.96</v>
      </c>
      <c r="BY6" s="22">
        <f t="shared" si="8"/>
        <v>90.66</v>
      </c>
      <c r="BZ6" s="21" t="str">
        <f>IF(BZ7="","",IF(BZ7="-","【-】","【"&amp;SUBSTITUTE(TEXT(BZ7,"#,##0.00"),"-","△")&amp;"】"))</f>
        <v>【97.82】</v>
      </c>
      <c r="CA6" s="22">
        <f>IF(CA7="",NA(),CA7)</f>
        <v>418.23</v>
      </c>
      <c r="CB6" s="22">
        <f t="shared" ref="CB6:CJ6" si="9">IF(CB7="",NA(),CB7)</f>
        <v>406.44</v>
      </c>
      <c r="CC6" s="22">
        <f t="shared" si="9"/>
        <v>399.93</v>
      </c>
      <c r="CD6" s="22">
        <f t="shared" si="9"/>
        <v>395.18</v>
      </c>
      <c r="CE6" s="22">
        <f t="shared" si="9"/>
        <v>374.64</v>
      </c>
      <c r="CF6" s="22">
        <f t="shared" si="9"/>
        <v>192.82</v>
      </c>
      <c r="CG6" s="22">
        <f t="shared" si="9"/>
        <v>192.98</v>
      </c>
      <c r="CH6" s="22">
        <f t="shared" si="9"/>
        <v>192.13</v>
      </c>
      <c r="CI6" s="22">
        <f t="shared" si="9"/>
        <v>197.04</v>
      </c>
      <c r="CJ6" s="22">
        <f t="shared" si="9"/>
        <v>199.33</v>
      </c>
      <c r="CK6" s="21" t="str">
        <f>IF(CK7="","",IF(CK7="-","【-】","【"&amp;SUBSTITUTE(TEXT(CK7,"#,##0.00"),"-","△")&amp;"】"))</f>
        <v>【177.56】</v>
      </c>
      <c r="CL6" s="22">
        <f>IF(CL7="",NA(),CL7)</f>
        <v>31.41</v>
      </c>
      <c r="CM6" s="22">
        <f t="shared" ref="CM6:CU6" si="10">IF(CM7="",NA(),CM7)</f>
        <v>33.049999999999997</v>
      </c>
      <c r="CN6" s="22">
        <f t="shared" si="10"/>
        <v>32.450000000000003</v>
      </c>
      <c r="CO6" s="22">
        <f t="shared" si="10"/>
        <v>31.85</v>
      </c>
      <c r="CP6" s="22">
        <f t="shared" si="10"/>
        <v>47.1</v>
      </c>
      <c r="CQ6" s="22">
        <f t="shared" si="10"/>
        <v>54.05</v>
      </c>
      <c r="CR6" s="22">
        <f t="shared" si="10"/>
        <v>54.43</v>
      </c>
      <c r="CS6" s="22">
        <f t="shared" si="10"/>
        <v>53.87</v>
      </c>
      <c r="CT6" s="22">
        <f t="shared" si="10"/>
        <v>54.49</v>
      </c>
      <c r="CU6" s="22">
        <f t="shared" si="10"/>
        <v>54.8</v>
      </c>
      <c r="CV6" s="21" t="str">
        <f>IF(CV7="","",IF(CV7="-","【-】","【"&amp;SUBSTITUTE(TEXT(CV7,"#,##0.00"),"-","△")&amp;"】"))</f>
        <v>【59.81】</v>
      </c>
      <c r="CW6" s="22">
        <f>IF(CW7="",NA(),CW7)</f>
        <v>83.54</v>
      </c>
      <c r="CX6" s="22">
        <f t="shared" ref="CX6:DF6" si="11">IF(CX7="",NA(),CX7)</f>
        <v>80.98</v>
      </c>
      <c r="CY6" s="22">
        <f t="shared" si="11"/>
        <v>81.95</v>
      </c>
      <c r="CZ6" s="22">
        <f t="shared" si="11"/>
        <v>82.41</v>
      </c>
      <c r="DA6" s="22">
        <f t="shared" si="11"/>
        <v>82.18</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23.36</v>
      </c>
      <c r="DI6" s="22">
        <f t="shared" ref="DI6:DQ6" si="12">IF(DI7="",NA(),DI7)</f>
        <v>26.46</v>
      </c>
      <c r="DJ6" s="22">
        <f t="shared" si="12"/>
        <v>29.15</v>
      </c>
      <c r="DK6" s="22">
        <f t="shared" si="12"/>
        <v>31.63</v>
      </c>
      <c r="DL6" s="22">
        <f t="shared" si="12"/>
        <v>33.909999999999997</v>
      </c>
      <c r="DM6" s="22">
        <f t="shared" si="12"/>
        <v>49.12</v>
      </c>
      <c r="DN6" s="22">
        <f t="shared" si="12"/>
        <v>49.39</v>
      </c>
      <c r="DO6" s="22">
        <f t="shared" si="12"/>
        <v>50.75</v>
      </c>
      <c r="DP6" s="22">
        <f t="shared" si="12"/>
        <v>51.72</v>
      </c>
      <c r="DQ6" s="22">
        <f t="shared" si="12"/>
        <v>52.27</v>
      </c>
      <c r="DR6" s="21" t="str">
        <f>IF(DR7="","",IF(DR7="-","【-】","【"&amp;SUBSTITUTE(TEXT(DR7,"#,##0.00"),"-","△")&amp;"】"))</f>
        <v>【52.02】</v>
      </c>
      <c r="DS6" s="22">
        <f>IF(DS7="",NA(),DS7)</f>
        <v>6.41</v>
      </c>
      <c r="DT6" s="22">
        <f t="shared" ref="DT6:EB6" si="13">IF(DT7="",NA(),DT7)</f>
        <v>7.11</v>
      </c>
      <c r="DU6" s="22">
        <f t="shared" si="13"/>
        <v>7.11</v>
      </c>
      <c r="DV6" s="22">
        <f t="shared" si="13"/>
        <v>7.14</v>
      </c>
      <c r="DW6" s="22">
        <f t="shared" si="13"/>
        <v>7.55</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35076</v>
      </c>
      <c r="D7" s="24">
        <v>46</v>
      </c>
      <c r="E7" s="24">
        <v>1</v>
      </c>
      <c r="F7" s="24">
        <v>0</v>
      </c>
      <c r="G7" s="24">
        <v>1</v>
      </c>
      <c r="H7" s="24" t="s">
        <v>93</v>
      </c>
      <c r="I7" s="24" t="s">
        <v>94</v>
      </c>
      <c r="J7" s="24" t="s">
        <v>95</v>
      </c>
      <c r="K7" s="24" t="s">
        <v>96</v>
      </c>
      <c r="L7" s="24" t="s">
        <v>97</v>
      </c>
      <c r="M7" s="24" t="s">
        <v>98</v>
      </c>
      <c r="N7" s="25" t="s">
        <v>99</v>
      </c>
      <c r="O7" s="25">
        <v>85.03</v>
      </c>
      <c r="P7" s="25">
        <v>79.010000000000005</v>
      </c>
      <c r="Q7" s="25">
        <v>4510</v>
      </c>
      <c r="R7" s="25">
        <v>15051</v>
      </c>
      <c r="S7" s="25">
        <v>302.92</v>
      </c>
      <c r="T7" s="25">
        <v>49.69</v>
      </c>
      <c r="U7" s="25">
        <v>11788</v>
      </c>
      <c r="V7" s="25">
        <v>94.72</v>
      </c>
      <c r="W7" s="25">
        <v>124.45</v>
      </c>
      <c r="X7" s="25">
        <v>101.7</v>
      </c>
      <c r="Y7" s="25">
        <v>103.87</v>
      </c>
      <c r="Z7" s="25">
        <v>103.89</v>
      </c>
      <c r="AA7" s="25">
        <v>102.67</v>
      </c>
      <c r="AB7" s="25">
        <v>106.23</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286.07</v>
      </c>
      <c r="AU7" s="25">
        <v>304.61</v>
      </c>
      <c r="AV7" s="25">
        <v>291.42</v>
      </c>
      <c r="AW7" s="25">
        <v>274.92</v>
      </c>
      <c r="AX7" s="25">
        <v>251.57</v>
      </c>
      <c r="AY7" s="25">
        <v>362.93</v>
      </c>
      <c r="AZ7" s="25">
        <v>371.81</v>
      </c>
      <c r="BA7" s="25">
        <v>384.23</v>
      </c>
      <c r="BB7" s="25">
        <v>364.3</v>
      </c>
      <c r="BC7" s="25">
        <v>378.87</v>
      </c>
      <c r="BD7" s="25">
        <v>243.36</v>
      </c>
      <c r="BE7" s="25">
        <v>942.21</v>
      </c>
      <c r="BF7" s="25">
        <v>833.25</v>
      </c>
      <c r="BG7" s="25">
        <v>726.13</v>
      </c>
      <c r="BH7" s="25">
        <v>638.49</v>
      </c>
      <c r="BI7" s="25">
        <v>574.45000000000005</v>
      </c>
      <c r="BJ7" s="25">
        <v>439.05</v>
      </c>
      <c r="BK7" s="25">
        <v>465.85</v>
      </c>
      <c r="BL7" s="25">
        <v>439.43</v>
      </c>
      <c r="BM7" s="25">
        <v>438.41</v>
      </c>
      <c r="BN7" s="25">
        <v>430.23</v>
      </c>
      <c r="BO7" s="25">
        <v>265.93</v>
      </c>
      <c r="BP7" s="25">
        <v>52.79</v>
      </c>
      <c r="BQ7" s="25">
        <v>55.78</v>
      </c>
      <c r="BR7" s="25">
        <v>58.27</v>
      </c>
      <c r="BS7" s="25">
        <v>59.52</v>
      </c>
      <c r="BT7" s="25">
        <v>62.78</v>
      </c>
      <c r="BU7" s="25">
        <v>95.26</v>
      </c>
      <c r="BV7" s="25">
        <v>92.39</v>
      </c>
      <c r="BW7" s="25">
        <v>94.41</v>
      </c>
      <c r="BX7" s="25">
        <v>90.96</v>
      </c>
      <c r="BY7" s="25">
        <v>90.66</v>
      </c>
      <c r="BZ7" s="25">
        <v>97.82</v>
      </c>
      <c r="CA7" s="25">
        <v>418.23</v>
      </c>
      <c r="CB7" s="25">
        <v>406.44</v>
      </c>
      <c r="CC7" s="25">
        <v>399.93</v>
      </c>
      <c r="CD7" s="25">
        <v>395.18</v>
      </c>
      <c r="CE7" s="25">
        <v>374.64</v>
      </c>
      <c r="CF7" s="25">
        <v>192.82</v>
      </c>
      <c r="CG7" s="25">
        <v>192.98</v>
      </c>
      <c r="CH7" s="25">
        <v>192.13</v>
      </c>
      <c r="CI7" s="25">
        <v>197.04</v>
      </c>
      <c r="CJ7" s="25">
        <v>199.33</v>
      </c>
      <c r="CK7" s="25">
        <v>177.56</v>
      </c>
      <c r="CL7" s="25">
        <v>31.41</v>
      </c>
      <c r="CM7" s="25">
        <v>33.049999999999997</v>
      </c>
      <c r="CN7" s="25">
        <v>32.450000000000003</v>
      </c>
      <c r="CO7" s="25">
        <v>31.85</v>
      </c>
      <c r="CP7" s="25">
        <v>47.1</v>
      </c>
      <c r="CQ7" s="25">
        <v>54.05</v>
      </c>
      <c r="CR7" s="25">
        <v>54.43</v>
      </c>
      <c r="CS7" s="25">
        <v>53.87</v>
      </c>
      <c r="CT7" s="25">
        <v>54.49</v>
      </c>
      <c r="CU7" s="25">
        <v>54.8</v>
      </c>
      <c r="CV7" s="25">
        <v>59.81</v>
      </c>
      <c r="CW7" s="25">
        <v>83.54</v>
      </c>
      <c r="CX7" s="25">
        <v>80.98</v>
      </c>
      <c r="CY7" s="25">
        <v>81.95</v>
      </c>
      <c r="CZ7" s="25">
        <v>82.41</v>
      </c>
      <c r="DA7" s="25">
        <v>82.18</v>
      </c>
      <c r="DB7" s="25">
        <v>80.510000000000005</v>
      </c>
      <c r="DC7" s="25">
        <v>79.44</v>
      </c>
      <c r="DD7" s="25">
        <v>79.489999999999995</v>
      </c>
      <c r="DE7" s="25">
        <v>78.8</v>
      </c>
      <c r="DF7" s="25">
        <v>77.98</v>
      </c>
      <c r="DG7" s="25">
        <v>89.42</v>
      </c>
      <c r="DH7" s="25">
        <v>23.36</v>
      </c>
      <c r="DI7" s="25">
        <v>26.46</v>
      </c>
      <c r="DJ7" s="25">
        <v>29.15</v>
      </c>
      <c r="DK7" s="25">
        <v>31.63</v>
      </c>
      <c r="DL7" s="25">
        <v>33.909999999999997</v>
      </c>
      <c r="DM7" s="25">
        <v>49.12</v>
      </c>
      <c r="DN7" s="25">
        <v>49.39</v>
      </c>
      <c r="DO7" s="25">
        <v>50.75</v>
      </c>
      <c r="DP7" s="25">
        <v>51.72</v>
      </c>
      <c r="DQ7" s="25">
        <v>52.27</v>
      </c>
      <c r="DR7" s="25">
        <v>52.02</v>
      </c>
      <c r="DS7" s="25">
        <v>6.41</v>
      </c>
      <c r="DT7" s="25">
        <v>7.11</v>
      </c>
      <c r="DU7" s="25">
        <v>7.11</v>
      </c>
      <c r="DV7" s="25">
        <v>7.14</v>
      </c>
      <c r="DW7" s="25">
        <v>7.55</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00313@town.hirono.iwate.jp</cp:lastModifiedBy>
  <cp:lastPrinted>2025-01-23T00:21:52Z</cp:lastPrinted>
  <dcterms:created xsi:type="dcterms:W3CDTF">2024-12-11T04:54:26Z</dcterms:created>
  <dcterms:modified xsi:type="dcterms:W3CDTF">2025-03-06T23:59:13Z</dcterms:modified>
  <cp:category/>
</cp:coreProperties>
</file>