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Z:\2【第1ｶﾞｲﾄﾞ】下水道\【第2ｶﾞｲﾄﾞ】庶務\【第3ガイド】決算統計\決算統計（sasakiからコピー）\R6年度実施（令和5年度決算資料）\経営比較分析表\070305公営企業に係る経営比較分析表（R５決算）の公表日時について\洋野町　公表\"/>
    </mc:Choice>
  </mc:AlternateContent>
  <xr:revisionPtr revIDLastSave="0" documentId="8_{79EAE5B5-A6E5-496B-8606-2DAD333CE029}" xr6:coauthVersionLast="47" xr6:coauthVersionMax="47" xr10:uidLastSave="{00000000-0000-0000-0000-000000000000}"/>
  <workbookProtection workbookAlgorithmName="SHA-512" workbookHashValue="Fjbo/t5UnbQO0bMHprH4urQz3uR98+abpl9nun4u13QpdWVzDGTfxif+CEPLY+lZhZHfvSrE/RH50jsr5q6E7Q==" workbookSaltValue="pFuwH1dA6f4h6tf/gE6QJg==" workbookSpinCount="100000" lockStructure="1"/>
  <bookViews>
    <workbookView xWindow="1140" yWindow="510" windowWidth="18465" windowHeight="146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I10" i="4"/>
  <c r="AL8" i="4"/>
  <c r="P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<sst xmlns="http://schemas.openxmlformats.org/spreadsheetml/2006/main" count="247" uniqueCount="120">
  <si>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</si>
  <si>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</si>
  <si>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</si>
  <si>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</si>
  <si>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</si>
  <si>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</si>
  <si>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</si>
  <si>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</si>
  <si>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</si>
  <si>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</si>
  <si>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</si>
  <si>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</si>
  <si>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</si>
  <si>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</si>
  <si>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</si>
  <si>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</si>
  <si>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</si>
  <si>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</si>
  <si>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</si>
  <si>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</si>
  <si>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</si>
  <si>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</si>
  <si>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</si>
  <si>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</si>
  <si>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</si>
  <si>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</si>
  <si>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</si>
  <si>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</si>
  <si>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</si>
  <si>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</si>
  <si>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</si>
  <si>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</si>
  <si>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</si>
  <si>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</si>
  <si>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</si>
  <si>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</si>
  <si>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</si>
  <si>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</si>
  <si>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</si>
  <si>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</si>
  <si>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</si>
  <si>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</si>
  <si>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</si>
  <si>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</si>
  <si>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</si>
  <si>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</si>
  <si>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</si>
  <si>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</si>
  <si>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</si>
  <si>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</si>
  <si>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</si>
  <si>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</si>
  <si>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</si>
  <si>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</si>
  <si>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</si>
  <si>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</si>
  <si>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</si>
  <si>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</si>
  <si>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</si>
  <si>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</si>
  <si>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</si>
  <si>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</si>
  <si>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</si>
  <si>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</si>
  <si>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</si>
  <si>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</si>
  <si>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</si>
  <si>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</si>
  <si>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</si>
  <si>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</si>
  <si>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</si>
  <si>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</si>
  <si>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</si>
  <si>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</si>
  <si>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</si>
  <si>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</si>
  <si>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</si>
  <si>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</si>
  <si>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</si>
  <si>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</si>
  <si>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</si>
  <si>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</si>
  <si>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</si>
  <si>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</si>
  <si>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</si>
  <si>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</si>
  <si>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</si>
  <si>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</si>
  <si>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</si>
  <si>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</si>
  <si>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</si>
  <si>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</si>
  <si>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</si>
  <si>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</si>
  <si>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</si>
  <si>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</si>
  <si>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</si>
  <si>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</si>
  <si>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</si>
  <si>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</si>
  <si>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</si>
  <si>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</si>
  <si>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</si>
  <si>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</si>
  <si>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</si>
  <si>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</si>
  <si>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</si>
  <si>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</si>
  <si>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</si>
  <si>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</si>
  <si>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</si>
  <si>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</si>
  <si>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</si>
  <si>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</si>
  <si>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</si>
  <si>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</si>
  <si>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</si>
  <si>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(1)　収益的収支比率・経費回収率・汚水処理原価
　収益的収支比率、経費回収率及び汚水処理原価とも汚水処理に要する経費の増加により総じて悪化する結果となりました。他会計への依存割合(総収入に占める他会計繰入金の割合)についても、41.85％と前年度に比べ5.07ポイント増加し、悪化する結果となりました。
　事業中止により使用料収入の増が見込めないことから、各種数値は徐々に悪化していくものと予想されます。
(2)　企業債残高対事業規模比率
　使用料収入に対し当該特別会計で負担するべき企業債残高（借金）がどの程度あるのかを示す本指標は、平成27年度以降０であり、今後も同水準で経過していくものと予想されます。</t>
    <rPh sb="34" eb="36">
      <t>ケイヒ</t>
    </rPh>
    <rPh sb="36" eb="39">
      <t>カイシュウリツ</t>
    </rPh>
    <rPh sb="39" eb="40">
      <t>オヨ</t>
    </rPh>
    <rPh sb="41" eb="43">
      <t>オスイ</t>
    </rPh>
    <rPh sb="43" eb="45">
      <t>ショリ</t>
    </rPh>
    <rPh sb="45" eb="47">
      <t>ゲンカ</t>
    </rPh>
    <rPh sb="49" eb="53">
      <t>オスイショリ</t>
    </rPh>
    <rPh sb="54" eb="55">
      <t>ヨウ</t>
    </rPh>
    <rPh sb="57" eb="59">
      <t>ケイヒ</t>
    </rPh>
    <rPh sb="60" eb="62">
      <t>ゾウカ</t>
    </rPh>
    <rPh sb="65" eb="66">
      <t>ソウ</t>
    </rPh>
    <rPh sb="68" eb="70">
      <t>アッカ</t>
    </rPh>
    <rPh sb="72" eb="74">
      <t>ケッカ</t>
    </rPh>
    <rPh sb="81" eb="82">
      <t>ホカ</t>
    </rPh>
    <rPh sb="82" eb="84">
      <t>カイケイ</t>
    </rPh>
    <rPh sb="86" eb="90">
      <t>イゾンワリアイ</t>
    </rPh>
    <rPh sb="91" eb="94">
      <t>ソウシュウニュウ</t>
    </rPh>
    <rPh sb="95" eb="96">
      <t>シ</t>
    </rPh>
    <rPh sb="98" eb="99">
      <t>タ</t>
    </rPh>
    <rPh sb="99" eb="101">
      <t>カイケイ</t>
    </rPh>
    <rPh sb="101" eb="104">
      <t>クリイレキン</t>
    </rPh>
    <rPh sb="105" eb="107">
      <t>ワリアイ</t>
    </rPh>
    <rPh sb="121" eb="124">
      <t>ゼンネンド</t>
    </rPh>
    <rPh sb="125" eb="126">
      <t>クラ</t>
    </rPh>
    <rPh sb="135" eb="137">
      <t>ゾウカ</t>
    </rPh>
    <rPh sb="139" eb="141">
      <t>アッカ</t>
    </rPh>
    <rPh sb="143" eb="145">
      <t>ケッカ</t>
    </rPh>
    <rPh sb="270" eb="272">
      <t>ヘイセイ</t>
    </rPh>
    <rPh sb="276" eb="278">
      <t>イコウ</t>
    </rPh>
    <phoneticPr fontId="4"/>
  </si>
  <si>
    <t xml:space="preserve">  浄化槽の躯体の耐用年数は、おおむね30年以上とされています（※最も設置年度が古い浄化槽は平成26年度に設置したもの）。これまで、本事業において設置した浄化槽の躯体更新実績はありません。
　また、浄化槽の内部設備については、浄化槽法に定められた保守点検・清掃・法定検査を適正に行い、機器の予防保全に努めていています。</t>
    <phoneticPr fontId="4"/>
  </si>
  <si>
    <t>　本町の個別排水処理事業は、平成26年度から事業を開始し平成30年度末で計38基の公共設置を行っています。
　なお、町では、令和２年度末をもって、市町村設置型浄化槽整備を中止したところであります。</t>
    <rPh sb="62" eb="64">
      <t>レイワ</t>
    </rPh>
    <rPh sb="65" eb="67">
      <t>ネンド</t>
    </rPh>
    <rPh sb="67" eb="68">
      <t>マツ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</si>
</sst>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13" fillId="0" borderId="6" xfId="0" applyFont="1" applyBorder="1" applyAlignment="1" applyProtection="1">
      <alignment horizontal="justify" vertical="top" wrapText="1"/>
      <protection locked="0"/>
    </xf>
    <xf numFmtId="0" fontId="13" fillId="0" borderId="0" xfId="0" applyFont="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36-4DB8-AFDB-F7F8FB6A77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36-4DB8-AFDB-F7F8FB6A77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63.83</c:v>
                </c:pt>
                <c:pt idx="1">
                  <c:v>61.7</c:v>
                </c:pt>
                <c:pt idx="2">
                  <c:v>61.7</c:v>
                </c:pt>
                <c:pt idx="3">
                  <c:v>61.7</c:v>
                </c:pt>
                <c:pt idx="4">
                  <c:v>61.7</c:v>
                </c:pt>
              </c:numCache>
            </c:numRef>
          </c:val>
          <c:extLst>
            <c:ext xmlns:c16="http://schemas.microsoft.com/office/drawing/2014/chart" uri="{C3380CC4-5D6E-409C-BE32-E72D297353CC}">
              <c16:uniqueId val="{00000000-05B7-481F-9E1D-2C329C053B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54.73</c:v>
                </c:pt>
                <c:pt idx="1">
                  <c:v>56.29</c:v>
                </c:pt>
                <c:pt idx="2">
                  <c:v>59.69</c:v>
                </c:pt>
                <c:pt idx="3">
                  <c:v>60.64</c:v>
                </c:pt>
                <c:pt idx="4">
                  <c:v>59.56</c:v>
                </c:pt>
              </c:numCache>
            </c:numRef>
          </c:val>
          <c:smooth val="0"/>
          <c:extLst>
            <c:ext xmlns:c16="http://schemas.microsoft.com/office/drawing/2014/chart" uri="{C3380CC4-5D6E-409C-BE32-E72D297353CC}">
              <c16:uniqueId val="{00000001-05B7-481F-9E1D-2C329C053B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E14-433C-907B-58CBE72AAD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54.72</c:v>
                </c:pt>
                <c:pt idx="1">
                  <c:v>54.06</c:v>
                </c:pt>
                <c:pt idx="2">
                  <c:v>67.73</c:v>
                </c:pt>
                <c:pt idx="3">
                  <c:v>72.97</c:v>
                </c:pt>
                <c:pt idx="4">
                  <c:v>72.89</c:v>
                </c:pt>
              </c:numCache>
            </c:numRef>
          </c:val>
          <c:smooth val="0"/>
          <c:extLst>
            <c:ext xmlns:c16="http://schemas.microsoft.com/office/drawing/2014/chart" uri="{C3380CC4-5D6E-409C-BE32-E72D297353CC}">
              <c16:uniqueId val="{00000001-4E14-433C-907B-58CBE72AAD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104.07</c:v>
                </c:pt>
                <c:pt idx="1">
                  <c:v>107.8</c:v>
                </c:pt>
                <c:pt idx="2">
                  <c:v>118.88</c:v>
                </c:pt>
                <c:pt idx="3">
                  <c:v>97.8</c:v>
                </c:pt>
                <c:pt idx="4">
                  <c:v>101.54</c:v>
                </c:pt>
              </c:numCache>
            </c:numRef>
          </c:val>
          <c:extLst>
            <c:ext xmlns:c16="http://schemas.microsoft.com/office/drawing/2014/chart" uri="{C3380CC4-5D6E-409C-BE32-E72D297353CC}">
              <c16:uniqueId val="{00000000-0BF8-4279-B7D9-87C67BC3D6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F8-4279-B7D9-87C67BC3D6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BD-47E1-9424-59B758CB19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BD-47E1-9424-59B758CB19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90-4BE3-A59C-3C92A92AEF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90-4BE3-A59C-3C92A92AEF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0C-4024-A369-D10240A452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0C-4024-A369-D10240A452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FF-4C77-AE51-C714881F86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FF-4C77-AE51-C714881F86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EF-4F45-BF5E-80542513C3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860.05</c:v>
                </c:pt>
                <c:pt idx="1">
                  <c:v>745.86</c:v>
                </c:pt>
                <c:pt idx="2">
                  <c:v>407.37</c:v>
                </c:pt>
                <c:pt idx="3">
                  <c:v>461.71</c:v>
                </c:pt>
                <c:pt idx="4">
                  <c:v>520.32000000000005</c:v>
                </c:pt>
              </c:numCache>
            </c:numRef>
          </c:val>
          <c:smooth val="0"/>
          <c:extLst>
            <c:ext xmlns:c16="http://schemas.microsoft.com/office/drawing/2014/chart" uri="{C3380CC4-5D6E-409C-BE32-E72D297353CC}">
              <c16:uniqueId val="{00000001-31EF-4F45-BF5E-80542513C3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89.93</c:v>
                </c:pt>
                <c:pt idx="1">
                  <c:v>86.35</c:v>
                </c:pt>
                <c:pt idx="2">
                  <c:v>86.91</c:v>
                </c:pt>
                <c:pt idx="3">
                  <c:v>87.56</c:v>
                </c:pt>
                <c:pt idx="4">
                  <c:v>88.1</c:v>
                </c:pt>
              </c:numCache>
            </c:numRef>
          </c:val>
          <c:extLst>
            <c:ext xmlns:c16="http://schemas.microsoft.com/office/drawing/2014/chart" uri="{C3380CC4-5D6E-409C-BE32-E72D297353CC}">
              <c16:uniqueId val="{00000000-A2B0-48B7-A7C8-DB88FF4515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44.86</c:v>
                </c:pt>
                <c:pt idx="1">
                  <c:v>38.090000000000003</c:v>
                </c:pt>
                <c:pt idx="2">
                  <c:v>59.67</c:v>
                </c:pt>
                <c:pt idx="3">
                  <c:v>54.97</c:v>
                </c:pt>
                <c:pt idx="4">
                  <c:v>63.25</c:v>
                </c:pt>
              </c:numCache>
            </c:numRef>
          </c:val>
          <c:smooth val="0"/>
          <c:extLst>
            <c:ext xmlns:c16="http://schemas.microsoft.com/office/drawing/2014/chart" uri="{C3380CC4-5D6E-409C-BE32-E72D297353CC}">
              <c16:uniqueId val="{00000001-A2B0-48B7-A7C8-DB88FF4515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141.47</c:v>
                </c:pt>
                <c:pt idx="1">
                  <c:v>149.97</c:v>
                </c:pt>
                <c:pt idx="2">
                  <c:v>149.24</c:v>
                </c:pt>
                <c:pt idx="3">
                  <c:v>149.97</c:v>
                </c:pt>
                <c:pt idx="4">
                  <c:v>150</c:v>
                </c:pt>
              </c:numCache>
            </c:numRef>
          </c:val>
          <c:extLst>
            <c:ext xmlns:c16="http://schemas.microsoft.com/office/drawing/2014/chart" uri="{C3380CC4-5D6E-409C-BE32-E72D297353CC}">
              <c16:uniqueId val="{00000000-0FF6-4FB2-A0D6-F18A401293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496.36</c:v>
                </c:pt>
                <c:pt idx="1">
                  <c:v>609.26</c:v>
                </c:pt>
                <c:pt idx="2">
                  <c:v>406.8</c:v>
                </c:pt>
                <c:pt idx="3">
                  <c:v>430.17</c:v>
                </c:pt>
                <c:pt idx="4">
                  <c:v>383.02</c:v>
                </c:pt>
              </c:numCache>
            </c:numRef>
          </c:val>
          <c:smooth val="0"/>
          <c:extLst>
            <c:ext xmlns:c16="http://schemas.microsoft.com/office/drawing/2014/chart" uri="{C3380CC4-5D6E-409C-BE32-E72D297353CC}">
              <c16:uniqueId val="{00000001-0FF6-4FB2-A0D6-F18A401293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4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岩手県　洋野町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L3</v>
      </c>
      <c r="X8" s="34"/>
      <c r="Y8" s="34"/>
      <c r="Z8" s="34"/>
      <c r="AA8" s="34"/>
      <c r="AB8" s="34"/>
      <c r="AC8" s="34"/>
      <c r="AD8" s="35" t="str">
        <f>データ!$M$6</f>
        <v>非設置</v>
      </c>
      <c r="AE8" s="35"/>
      <c r="AF8" s="35"/>
      <c r="AG8" s="35"/>
      <c r="AH8" s="35"/>
      <c r="AI8" s="35"/>
      <c r="AJ8" s="35"/>
      <c r="AK8" s="3"/>
      <c r="AL8" s="36">
        <f>データ!S6</f>
        <v>15051</v>
      </c>
      <c r="AM8" s="36"/>
      <c r="AN8" s="36"/>
      <c r="AO8" s="36"/>
      <c r="AP8" s="36"/>
      <c r="AQ8" s="36"/>
      <c r="AR8" s="36"/>
      <c r="AS8" s="36"/>
      <c r="AT8" s="37">
        <f>データ!T6</f>
        <v>302.92</v>
      </c>
      <c r="AU8" s="37"/>
      <c r="AV8" s="37"/>
      <c r="AW8" s="37"/>
      <c r="AX8" s="37"/>
      <c r="AY8" s="37"/>
      <c r="AZ8" s="37"/>
      <c r="BA8" s="37"/>
      <c r="BB8" s="37">
        <f>データ!U6</f>
        <v>49.69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0.93</v>
      </c>
      <c r="Q10" s="37"/>
      <c r="R10" s="37"/>
      <c r="S10" s="37"/>
      <c r="T10" s="37"/>
      <c r="U10" s="37"/>
      <c r="V10" s="37"/>
      <c r="W10" s="37">
        <f>データ!Q6</f>
        <v>100</v>
      </c>
      <c r="X10" s="37"/>
      <c r="Y10" s="37"/>
      <c r="Z10" s="37"/>
      <c r="AA10" s="37"/>
      <c r="AB10" s="37"/>
      <c r="AC10" s="37"/>
      <c r="AD10" s="36">
        <f>データ!R6</f>
        <v>2592</v>
      </c>
      <c r="AE10" s="36"/>
      <c r="AF10" s="36"/>
      <c r="AG10" s="36"/>
      <c r="AH10" s="36"/>
      <c r="AI10" s="36"/>
      <c r="AJ10" s="36"/>
      <c r="AK10" s="2"/>
      <c r="AL10" s="36">
        <f>データ!V6</f>
        <v>139</v>
      </c>
      <c r="AM10" s="36"/>
      <c r="AN10" s="36"/>
      <c r="AO10" s="36"/>
      <c r="AP10" s="36"/>
      <c r="AQ10" s="36"/>
      <c r="AR10" s="36"/>
      <c r="AS10" s="36"/>
      <c r="AT10" s="37">
        <f>データ!W6</f>
        <v>32.549999999999997</v>
      </c>
      <c r="AU10" s="37"/>
      <c r="AV10" s="37"/>
      <c r="AW10" s="37"/>
      <c r="AX10" s="37"/>
      <c r="AY10" s="37"/>
      <c r="AZ10" s="37"/>
      <c r="BA10" s="37"/>
      <c r="BB10" s="37">
        <f>データ!X6</f>
        <v>4.2699999999999996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118</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【967.97】</v>
      </c>
      <c r="I86" s="12" t="str">
        <f>データ!CA6</f>
        <v>【46.20】</v>
      </c>
      <c r="J86" s="12" t="str">
        <f>データ!CL6</f>
        <v>【332.82】</v>
      </c>
      <c r="K86" s="12" t="str">
        <f>データ!CW6</f>
        <v>【46.29】</v>
      </c>
      <c r="L86" s="12" t="str">
        <f>データ!DH6</f>
        <v>【82.56】</v>
      </c>
      <c r="M86" s="12" t="s">
        <v>44</v>
      </c>
      <c r="N86" s="12" t="s">
        <v>43</v>
      </c>
      <c r="O86" s="12" t="str">
        <f>データ!EO6</f>
        <v>【-】</v>
      </c>
    </row>
  </sheetData>
  <sheetProtection algorithmName="SHA-512" hashValue="oFd/D/xjte5POUwGPZQcYTiFnu2KkiwBS63hurE0idZgZQmkRDTJl0BeuZvfFFiXrROZqCaQADfN3GP2h6vLJw==" saltValue="lItXviWAJt4dUNYxICq2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35076</v>
      </c>
      <c r="D6" s="19">
        <f t="shared" si="3"/>
        <v>47</v>
      </c>
      <c r="E6" s="19">
        <f t="shared" si="3"/>
        <v>18</v>
      </c>
      <c r="F6" s="19">
        <f t="shared" si="3"/>
        <v>1</v>
      </c>
      <c r="G6" s="19">
        <f t="shared" si="3"/>
        <v>0</v>
      </c>
      <c r="H6" s="19" t="str">
        <f t="shared" si="3"/>
        <v>岩手県　洋野町</v>
      </c>
      <c r="I6" s="19" t="str">
        <f t="shared" si="3"/>
        <v>法非適用</v>
      </c>
      <c r="J6" s="19" t="str">
        <f t="shared" si="3"/>
        <v>下水道事業</v>
      </c>
      <c r="K6" s="19" t="str">
        <f t="shared" si="3"/>
        <v>個別排水処理</v>
      </c>
      <c r="L6" s="19" t="str">
        <f t="shared" si="3"/>
        <v>L3</v>
      </c>
      <c r="M6" s="19" t="str">
        <f t="shared" si="3"/>
        <v>非設置</v>
      </c>
      <c r="N6" s="20" t="str">
        <f t="shared" si="3"/>
        <v>-</v>
      </c>
      <c r="O6" s="20" t="str">
        <f t="shared" si="3"/>
        <v>該当数値なし</v>
      </c>
      <c r="P6" s="20">
        <f t="shared" si="3"/>
        <v>0.93</v>
      </c>
      <c r="Q6" s="20">
        <f t="shared" si="3"/>
        <v>100</v>
      </c>
      <c r="R6" s="20">
        <f t="shared" si="3"/>
        <v>2592</v>
      </c>
      <c r="S6" s="20">
        <f t="shared" si="3"/>
        <v>15051</v>
      </c>
      <c r="T6" s="20">
        <f t="shared" si="3"/>
        <v>302.92</v>
      </c>
      <c r="U6" s="20">
        <f t="shared" si="3"/>
        <v>49.69</v>
      </c>
      <c r="V6" s="20">
        <f t="shared" si="3"/>
        <v>139</v>
      </c>
      <c r="W6" s="20">
        <f t="shared" si="3"/>
        <v>32.549999999999997</v>
      </c>
      <c r="X6" s="20">
        <f t="shared" si="3"/>
        <v>4.2699999999999996</v>
      </c>
      <c r="Y6" s="21">
        <f>IF(Y7="",NA(),Y7)</f>
        <v>104.07</v>
      </c>
      <c r="Z6" s="21">
        <f t="shared" ref="Z6:AH6" si="4">IF(Z7="",NA(),Z7)</f>
        <v>107.8</v>
      </c>
      <c r="AA6" s="21">
        <f t="shared" si="4"/>
        <v>118.88</v>
      </c>
      <c r="AB6" s="21">
        <f t="shared" si="4"/>
        <v>97.8</v>
      </c>
      <c r="AC6" s="21">
        <f t="shared" si="4"/>
        <v>101.54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860.05</v>
      </c>
      <c r="BL6" s="21">
        <f t="shared" si="7"/>
        <v>745.86</v>
      </c>
      <c r="BM6" s="21">
        <f t="shared" si="7"/>
        <v>407.37</v>
      </c>
      <c r="BN6" s="21">
        <f t="shared" si="7"/>
        <v>461.71</v>
      </c>
      <c r="BO6" s="21">
        <f t="shared" si="7"/>
        <v>520.32000000000005</v>
      </c>
      <c r="BP6" s="20" t="str">
        <f>IF(BP7="","",IF(BP7="-","【-】","【"&amp;SUBSTITUTE(TEXT(BP7,"#,##0.00"),"-","△")&amp;"】"))</f>
        <v>【967.97】</v>
      </c>
      <c r="BQ6" s="21">
        <f>IF(BQ7="",NA(),BQ7)</f>
        <v>89.93</v>
      </c>
      <c r="BR6" s="21">
        <f t="shared" ref="BR6:BZ6" si="8">IF(BR7="",NA(),BR7)</f>
        <v>86.35</v>
      </c>
      <c r="BS6" s="21">
        <f t="shared" si="8"/>
        <v>86.91</v>
      </c>
      <c r="BT6" s="21">
        <f t="shared" si="8"/>
        <v>87.56</v>
      </c>
      <c r="BU6" s="21">
        <f t="shared" si="8"/>
        <v>88.1</v>
      </c>
      <c r="BV6" s="21">
        <f t="shared" si="8"/>
        <v>44.86</v>
      </c>
      <c r="BW6" s="21">
        <f t="shared" si="8"/>
        <v>38.090000000000003</v>
      </c>
      <c r="BX6" s="21">
        <f t="shared" si="8"/>
        <v>59.67</v>
      </c>
      <c r="BY6" s="21">
        <f t="shared" si="8"/>
        <v>54.97</v>
      </c>
      <c r="BZ6" s="21">
        <f t="shared" si="8"/>
        <v>63.25</v>
      </c>
      <c r="CA6" s="20" t="str">
        <f>IF(CA7="","",IF(CA7="-","【-】","【"&amp;SUBSTITUTE(TEXT(CA7,"#,##0.00"),"-","△")&amp;"】"))</f>
        <v>【46.20】</v>
      </c>
      <c r="CB6" s="21">
        <f>IF(CB7="",NA(),CB7)</f>
        <v>141.47</v>
      </c>
      <c r="CC6" s="21">
        <f t="shared" ref="CC6:CK6" si="9">IF(CC7="",NA(),CC7)</f>
        <v>149.97</v>
      </c>
      <c r="CD6" s="21">
        <f t="shared" si="9"/>
        <v>149.24</v>
      </c>
      <c r="CE6" s="21">
        <f t="shared" si="9"/>
        <v>149.97</v>
      </c>
      <c r="CF6" s="21">
        <f t="shared" si="9"/>
        <v>150</v>
      </c>
      <c r="CG6" s="21">
        <f t="shared" si="9"/>
        <v>496.36</v>
      </c>
      <c r="CH6" s="21">
        <f t="shared" si="9"/>
        <v>609.26</v>
      </c>
      <c r="CI6" s="21">
        <f t="shared" si="9"/>
        <v>406.8</v>
      </c>
      <c r="CJ6" s="21">
        <f t="shared" si="9"/>
        <v>430.17</v>
      </c>
      <c r="CK6" s="21">
        <f t="shared" si="9"/>
        <v>383.02</v>
      </c>
      <c r="CL6" s="20" t="str">
        <f>IF(CL7="","",IF(CL7="-","【-】","【"&amp;SUBSTITUTE(TEXT(CL7,"#,##0.00"),"-","△")&amp;"】"))</f>
        <v>【332.82】</v>
      </c>
      <c r="CM6" s="21">
        <f>IF(CM7="",NA(),CM7)</f>
        <v>63.83</v>
      </c>
      <c r="CN6" s="21">
        <f t="shared" ref="CN6:CV6" si="10">IF(CN7="",NA(),CN7)</f>
        <v>61.7</v>
      </c>
      <c r="CO6" s="21">
        <f t="shared" si="10"/>
        <v>61.7</v>
      </c>
      <c r="CP6" s="21">
        <f t="shared" si="10"/>
        <v>61.7</v>
      </c>
      <c r="CQ6" s="21">
        <f t="shared" si="10"/>
        <v>61.7</v>
      </c>
      <c r="CR6" s="21">
        <f t="shared" si="10"/>
        <v>54.73</v>
      </c>
      <c r="CS6" s="21">
        <f t="shared" si="10"/>
        <v>56.29</v>
      </c>
      <c r="CT6" s="21">
        <f t="shared" si="10"/>
        <v>59.69</v>
      </c>
      <c r="CU6" s="21">
        <f t="shared" si="10"/>
        <v>60.64</v>
      </c>
      <c r="CV6" s="21">
        <f t="shared" si="10"/>
        <v>59.56</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54.72</v>
      </c>
      <c r="DD6" s="21">
        <f t="shared" si="11"/>
        <v>54.06</v>
      </c>
      <c r="DE6" s="21">
        <f t="shared" si="11"/>
        <v>67.73</v>
      </c>
      <c r="DF6" s="21">
        <f t="shared" si="11"/>
        <v>72.97</v>
      </c>
      <c r="DG6" s="21">
        <f t="shared" si="11"/>
        <v>72.89</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35076</v>
      </c>
      <c r="D7" s="23">
        <v>47</v>
      </c>
      <c r="E7" s="23">
        <v>18</v>
      </c>
      <c r="F7" s="23">
        <v>1</v>
      </c>
      <c r="G7" s="23">
        <v>0</v>
      </c>
      <c r="H7" s="23" t="s">
        <v>98</v>
      </c>
      <c r="I7" s="23" t="s">
        <v>99</v>
      </c>
      <c r="J7" s="23" t="s">
        <v>100</v>
      </c>
      <c r="K7" s="23" t="s">
        <v>101</v>
      </c>
      <c r="L7" s="23" t="s">
        <v>102</v>
      </c>
      <c r="M7" s="23" t="s">
        <v>103</v>
      </c>
      <c r="N7" s="24" t="s">
        <v>104</v>
      </c>
      <c r="O7" s="24" t="s">
        <v>105</v>
      </c>
      <c r="P7" s="24">
        <v>0.93</v>
      </c>
      <c r="Q7" s="24">
        <v>100</v>
      </c>
      <c r="R7" s="24">
        <v>2592</v>
      </c>
      <c r="S7" s="24">
        <v>15051</v>
      </c>
      <c r="T7" s="24">
        <v>302.92</v>
      </c>
      <c r="U7" s="24">
        <v>49.69</v>
      </c>
      <c r="V7" s="24">
        <v>139</v>
      </c>
      <c r="W7" s="24">
        <v>32.549999999999997</v>
      </c>
      <c r="X7" s="24">
        <v>4.2699999999999996</v>
      </c>
      <c r="Y7" s="24">
        <v>104.07</v>
      </c>
      <c r="Z7" s="24">
        <v>107.8</v>
      </c>
      <c r="AA7" s="24">
        <v>118.88</v>
      </c>
      <c r="AB7" s="24">
        <v>97.8</v>
      </c>
      <c r="AC7" s="24">
        <v>101.54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860.05</v>
      </c>
      <c r="BL7" s="24">
        <v>745.86</v>
      </c>
      <c r="BM7" s="24">
        <v>407.37</v>
      </c>
      <c r="BN7" s="24">
        <v>461.71</v>
      </c>
      <c r="BO7" s="24">
        <v>520.32000000000005</v>
      </c>
      <c r="BP7" s="24">
        <v>967.97</v>
      </c>
      <c r="BQ7" s="24">
        <v>89.93</v>
      </c>
      <c r="BR7" s="24">
        <v>86.35</v>
      </c>
      <c r="BS7" s="24">
        <v>86.91</v>
      </c>
      <c r="BT7" s="24">
        <v>87.56</v>
      </c>
      <c r="BU7" s="24">
        <v>88.1</v>
      </c>
      <c r="BV7" s="24">
        <v>44.86</v>
      </c>
      <c r="BW7" s="24">
        <v>38.090000000000003</v>
      </c>
      <c r="BX7" s="24">
        <v>59.67</v>
      </c>
      <c r="BY7" s="24">
        <v>54.97</v>
      </c>
      <c r="BZ7" s="24">
        <v>63.25</v>
      </c>
      <c r="CA7" s="24">
        <v>46.2</v>
      </c>
      <c r="CB7" s="24">
        <v>141.47</v>
      </c>
      <c r="CC7" s="24">
        <v>149.97</v>
      </c>
      <c r="CD7" s="24">
        <v>149.24</v>
      </c>
      <c r="CE7" s="24">
        <v>149.97</v>
      </c>
      <c r="CF7" s="24">
        <v>150</v>
      </c>
      <c r="CG7" s="24">
        <v>496.36</v>
      </c>
      <c r="CH7" s="24">
        <v>609.26</v>
      </c>
      <c r="CI7" s="24">
        <v>406.8</v>
      </c>
      <c r="CJ7" s="24">
        <v>430.17</v>
      </c>
      <c r="CK7" s="24">
        <v>383.02</v>
      </c>
      <c r="CL7" s="24">
        <v>332.82</v>
      </c>
      <c r="CM7" s="24">
        <v>63.83</v>
      </c>
      <c r="CN7" s="24">
        <v>61.7</v>
      </c>
      <c r="CO7" s="24">
        <v>61.7</v>
      </c>
      <c r="CP7" s="24">
        <v>61.7</v>
      </c>
      <c r="CQ7" s="24">
        <v>61.7</v>
      </c>
      <c r="CR7" s="24">
        <v>54.73</v>
      </c>
      <c r="CS7" s="24">
        <v>56.29</v>
      </c>
      <c r="CT7" s="24">
        <v>59.69</v>
      </c>
      <c r="CU7" s="24">
        <v>60.64</v>
      </c>
      <c r="CV7" s="24">
        <v>59.56</v>
      </c>
      <c r="CW7" s="24">
        <v>46.29</v>
      </c>
      <c r="CX7" s="24">
        <v>100</v>
      </c>
      <c r="CY7" s="24">
        <v>100</v>
      </c>
      <c r="CZ7" s="24">
        <v>100</v>
      </c>
      <c r="DA7" s="24">
        <v>100</v>
      </c>
      <c r="DB7" s="24">
        <v>100</v>
      </c>
      <c r="DC7" s="24">
        <v>54.72</v>
      </c>
      <c r="DD7" s="24">
        <v>54.06</v>
      </c>
      <c r="DE7" s="24">
        <v>67.73</v>
      </c>
      <c r="DF7" s="24">
        <v>72.97</v>
      </c>
      <c r="DG7" s="24">
        <v>72.89</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00360@town.hirono.iwate.jp</cp:lastModifiedBy>
  <dcterms:created xsi:type="dcterms:W3CDTF">2025-01-24T07:42:02Z</dcterms:created>
  <dcterms:modified xsi:type="dcterms:W3CDTF">2025-03-05T23:57:40Z</dcterms:modified>
  <cp:category/>
</cp:coreProperties>
</file>