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Z:\2【第1ｶﾞｲﾄﾞ】下水道\【第2ｶﾞｲﾄﾞ】庶務\【第3ガイド】決算統計\決算統計（sasakiからコピー）\R5年度実施（令和4年度決算資料）\経営比較分析表\060117公営企業に係る経営比較分析表（令和４年度決算）の分析等について（依頼）\回答\"/>
    </mc:Choice>
  </mc:AlternateContent>
  <xr:revisionPtr revIDLastSave="0" documentId="13_ncr:1_{0B4DB317-2CB1-41EB-8F22-DABE77D09AAB}" xr6:coauthVersionLast="47" xr6:coauthVersionMax="47" xr10:uidLastSave="{00000000-0000-0000-0000-000000000000}"/>
  <workbookProtection workbookAlgorithmName="SHA-512" workbookHashValue="8UI0yVj+PzDHjJogXIj+HUA5lyYoQ3eH8IZDhpmmSKBmOqJjWXlPK2qvDEJQnCroMy7aV3BIHrb0RQWPzBwPSw==" workbookSaltValue="hHEfLTxZ92yw2HjfSQlPSw==" workbookSpinCount="100000" lockStructure="1"/>
  <bookViews>
    <workbookView xWindow="6915" yWindow="885" windowWidth="15720" windowHeight="144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P10" i="4"/>
  <c r="B10" i="4"/>
  <c r="AT8" i="4"/>
  <c r="W8" i="4"/>
  <c r="P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<sst xmlns="http://schemas.openxmlformats.org/spreadsheetml/2006/main" count="236" uniqueCount="119">
  <si>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</si>
  <si>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</si>
  <si>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</si>
  <si>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</si>
  <si>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</si>
  <si>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</si>
  <si>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</si>
  <si>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</si>
  <si>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</si>
  <si>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</si>
  <si>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</si>
  <si>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</si>
  <si>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</si>
  <si>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</si>
  <si>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</si>
  <si>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</si>
  <si>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</si>
  <si>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</si>
  <si>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</si>
  <si>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</si>
  <si>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</si>
  <si>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</si>
  <si>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</si>
  <si>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</si>
  <si>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</si>
  <si>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</si>
  <si>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</si>
  <si>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</si>
  <si>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</si>
  <si>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</si>
  <si>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</si>
  <si>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</si>
  <si>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</si>
  <si>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</si>
  <si>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</si>
  <si>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</si>
  <si>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</si>
  <si>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</si>
  <si>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</si>
  <si>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</si>
  <si>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</si>
  <si>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</si>
  <si>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</si>
  <si>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</si>
  <si>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</si>
  <si>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</si>
  <si>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</si>
  <si>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</si>
  <si>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</si>
  <si>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</si>
  <si>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</si>
  <si>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</si>
  <si>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</si>
  <si>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</si>
  <si>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</si>
  <si>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</si>
  <si>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</si>
  <si>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</si>
  <si>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</si>
  <si>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</si>
  <si>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</si>
  <si>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</si>
  <si>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</si>
  <si>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</si>
  <si>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</si>
  <si>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</si>
  <si>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</si>
  <si>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</si>
  <si>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</si>
  <si>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</si>
  <si>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</si>
  <si>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</si>
  <si>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</si>
  <si>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</si>
  <si>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</si>
  <si>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</si>
  <si>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</si>
  <si>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</si>
  <si>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</si>
  <si>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</si>
  <si>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</si>
  <si>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</si>
  <si>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</si>
  <si>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</si>
  <si>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</si>
  <si>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</si>
  <si>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</si>
  <si>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</si>
  <si>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</si>
  <si>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</si>
  <si>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</si>
  <si>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</si>
  <si>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</si>
  <si>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</si>
  <si>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</si>
  <si>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</si>
  <si>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</si>
  <si>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</si>
  <si>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</si>
  <si>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</si>
  <si>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</si>
  <si>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</si>
  <si>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</si>
  <si>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</si>
  <si>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</si>
  <si>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</si>
  <si>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</si>
  <si>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</si>
  <si>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</si>
  <si>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</si>
  <si>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</si>
  <si>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</si>
  <si>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</si>
  <si>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</si>
  <si>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</si>
  <si>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</si>
  <si>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当該年度に更新した管渠延長の割合を示す本指標は、令和４年度も該当工事がなく０でありました。
　本町の管渠は、これまでの管路巡視点検の結果、早急に老朽化対策を行わなければならない状況に至っていない状況にあります。
　今後も計画的に管渠の巡視点検を実施し、適切な維持管理に努めていく必要があります。</t>
    <phoneticPr fontId="4"/>
  </si>
  <si>
    <t>　本町の特定環境保全公共下水道事業は、経営の健全性・効率性については、総収入、総費用ともに増加している一方、使用料収入は減少に転じ、一般会計からの繰入金への依存割合が年々高くなっていくと思われ、類似団体と比較しても、経営的に厳しい結果となっています。
　また、本町の場合、処理区域内の人口数、密度とも低いグループに位置しており、経営改善の道のりは険しいものとなっております。
　町の中心部で比較的人口が集積している種市地区（鹿糠地区、平内地区）の公共下水道が整備途上ですが、高齢化と人口減少が進むことを考えると、今後、整備が進み供用開始区域が広がったとしても、人口減を上回るほど水洗化人口が増えるかは不透明な状況です。整備済の地区の水洗化を促進するとともに、費用そのものの抑制を図りながら経営指標の改善に努めていく必要があります。</t>
    <rPh sb="35" eb="38">
      <t>ソウシュウニュウ</t>
    </rPh>
    <rPh sb="39" eb="42">
      <t>ソウヒヨウ</t>
    </rPh>
    <rPh sb="45" eb="47">
      <t>ゾウカ</t>
    </rPh>
    <rPh sb="51" eb="53">
      <t>イッポウ</t>
    </rPh>
    <rPh sb="60" eb="62">
      <t>ゲンショウ</t>
    </rPh>
    <rPh sb="63" eb="64">
      <t>テン</t>
    </rPh>
    <rPh sb="66" eb="70">
      <t>イッパンカイケイ</t>
    </rPh>
    <rPh sb="73" eb="76">
      <t>クリイレキン</t>
    </rPh>
    <rPh sb="78" eb="82">
      <t>イゾンワリアイ</t>
    </rPh>
    <rPh sb="83" eb="85">
      <t>ネンネン</t>
    </rPh>
    <rPh sb="85" eb="86">
      <t>タカ</t>
    </rPh>
    <rPh sb="93" eb="94">
      <t>オモ</t>
    </rPh>
    <rPh sb="237" eb="240">
      <t>コウレイカ</t>
    </rPh>
    <rPh sb="241" eb="243">
      <t>ジンコウ</t>
    </rPh>
    <rPh sb="243" eb="245">
      <t>ゲンショウ</t>
    </rPh>
    <rPh sb="246" eb="247">
      <t>スス</t>
    </rPh>
    <rPh sb="251" eb="252">
      <t>カンガ</t>
    </rPh>
    <rPh sb="300" eb="303">
      <t>フトウメイ</t>
    </rPh>
    <rPh sb="304" eb="306">
      <t>ジョウキョウ</t>
    </rPh>
    <rPh sb="309" eb="311">
      <t>セイビ</t>
    </rPh>
    <rPh sb="311" eb="312">
      <t>ズ</t>
    </rPh>
    <rPh sb="313" eb="315">
      <t>チク</t>
    </rPh>
    <rPh sb="316" eb="319">
      <t>スイセンカ</t>
    </rPh>
    <rPh sb="320" eb="322">
      <t>ソクシン</t>
    </rPh>
    <rPh sb="329" eb="331">
      <t>ヒヨウ</t>
    </rPh>
    <rPh sb="336" eb="338">
      <t>ヨクセイ</t>
    </rPh>
    <rPh sb="339" eb="340">
      <t>ハカ</t>
    </rPh>
    <rPh sb="352" eb="353">
      <t>ツト</t>
    </rPh>
    <rPh sb="357" eb="359">
      <t>ヒツヨウ</t>
    </rPh>
    <phoneticPr fontId="4"/>
  </si>
  <si>
    <t>(1)　収益的収支比率
　総収入、総費用とも増加していますが、総収入では、使用料収入は微減しており、他会計繰入金への依存割合が高くなっています。総費用では、地方債償還金の前年度比+7,705千円が増加要因となっています。前年度比約4.4ポイントの改善については、総費用の増加分以上に他会計繰入金が増加したことによるもので、比率の水準としては、平成30年度と同程度となりました。
　他会計への依存割合(総収入に占める他会計繰入金の割合)は79.69％（前年比1.87ポイント増）と高く、使用料体系の見直しや水洗化の促進、費用そのものの抑制により改善していかなければなりません。
(2)　経費回収率・汚水処理原価
　使用料収入、年間有収水量は、R4年度から減少に転じましたが、処理場に係る修繕費の減等により汚水処理に要する経費が減少したことで、わずかながら改善しましたが、今後も、人口減少等に伴う使用料収入・年間有収水量の減と、施設の老朽化に伴う修繕費の増が見込まれるため、依然として厳しい状況です。
(3)　企業債残高対事業規模比率
　整備完了予定年度が令和８年度であることから、それまでは整備事業に係る起債の借入を見込んでいましたが、ここ数年は財政事情等により整備を進めていないことから、前年度比4.16ポイント減少しています。地方債残高は減少傾向にあることから数値は同水準程度で推移していくものと見込んでおります。
(4)　施設利用率
　人口減少等により水洗化率が微減したこと等の影響により、本指標も前年比で微減（△0.69ポイント）となり、類似団体の平均を下回っている状況となりました。
　引き続き、水洗化の促進に取り組む必要があります。
(5)　水洗化率
　本指標は、令和３年度に初めて前年度比微減（△0.19ポイント）となったものの、令和４年度は再び増加に転じました（+2.33ポイント）。類似団体の平均の約６割にとどまっており、まだまだ低い状況となっております。高齢化と人口減少が進行する中、急激な水洗化率の向上を望めない状況下にありますが、今後の動向に注視しながら引き続き水洗化の促進に取組みます。</t>
    <rPh sb="22" eb="24">
      <t>ゾウカ</t>
    </rPh>
    <rPh sb="43" eb="45">
      <t>ビゲン</t>
    </rPh>
    <rPh sb="110" eb="114">
      <t>ゼンネンドヒ</t>
    </rPh>
    <rPh sb="123" eb="125">
      <t>カイゼン</t>
    </rPh>
    <rPh sb="131" eb="134">
      <t>ソウヒヨウ</t>
    </rPh>
    <rPh sb="135" eb="138">
      <t>ゾウカブン</t>
    </rPh>
    <rPh sb="138" eb="140">
      <t>イジョウ</t>
    </rPh>
    <rPh sb="141" eb="147">
      <t>タカイケイクリイレキン</t>
    </rPh>
    <rPh sb="148" eb="150">
      <t>ゾウカ</t>
    </rPh>
    <rPh sb="161" eb="163">
      <t>ヒリツ</t>
    </rPh>
    <rPh sb="164" eb="166">
      <t>スイジュン</t>
    </rPh>
    <rPh sb="171" eb="173">
      <t>ヘイセイ</t>
    </rPh>
    <rPh sb="175" eb="177">
      <t>ネンド</t>
    </rPh>
    <rPh sb="236" eb="237">
      <t>ゾウ</t>
    </rPh>
    <rPh sb="271" eb="273">
      <t>カイゼン</t>
    </rPh>
    <rPh sb="322" eb="324">
      <t>ネンド</t>
    </rPh>
    <rPh sb="326" eb="328">
      <t>ゲンショウ</t>
    </rPh>
    <rPh sb="329" eb="330">
      <t>テン</t>
    </rPh>
    <rPh sb="336" eb="339">
      <t>ショリジョウ</t>
    </rPh>
    <rPh sb="340" eb="341">
      <t>カカ</t>
    </rPh>
    <rPh sb="342" eb="345">
      <t>シュウゼンヒ</t>
    </rPh>
    <rPh sb="392" eb="393">
      <t>トウ</t>
    </rPh>
    <rPh sb="495" eb="497">
      <t>セイビ</t>
    </rPh>
    <rPh sb="497" eb="499">
      <t>ジギョウ</t>
    </rPh>
    <rPh sb="500" eb="501">
      <t>カカ</t>
    </rPh>
    <rPh sb="545" eb="547">
      <t>ゼンネン</t>
    </rPh>
    <rPh sb="622" eb="624">
      <t>ジンコウ</t>
    </rPh>
    <rPh sb="624" eb="626">
      <t>ゲンショウ</t>
    </rPh>
    <rPh sb="626" eb="627">
      <t>トウ</t>
    </rPh>
    <rPh sb="635" eb="637">
      <t>ビゲン</t>
    </rPh>
    <rPh sb="641" eb="642">
      <t>トウ</t>
    </rPh>
    <rPh sb="643" eb="645">
      <t>エイキョウ</t>
    </rPh>
    <rPh sb="649" eb="650">
      <t>ホン</t>
    </rPh>
    <rPh sb="650" eb="652">
      <t>シヒョウ</t>
    </rPh>
    <rPh sb="653" eb="656">
      <t>ゼンネンヒ</t>
    </rPh>
    <rPh sb="657" eb="659">
      <t>ビゲン</t>
    </rPh>
    <rPh sb="740" eb="742">
      <t>レイワ</t>
    </rPh>
    <rPh sb="743" eb="745">
      <t>ネンド</t>
    </rPh>
    <rPh sb="746" eb="747">
      <t>ハジ</t>
    </rPh>
    <rPh sb="749" eb="753">
      <t>ゼンネンドヒ</t>
    </rPh>
    <rPh sb="753" eb="755">
      <t>ビゲン</t>
    </rPh>
    <rPh sb="774" eb="776">
      <t>レイワ</t>
    </rPh>
    <rPh sb="777" eb="779">
      <t>ネンド</t>
    </rPh>
    <rPh sb="780" eb="781">
      <t>フタタ</t>
    </rPh>
    <rPh sb="782" eb="784">
      <t>ゾウカ</t>
    </rPh>
    <rPh sb="785" eb="786">
      <t>テン</t>
    </rPh>
    <rPh sb="839" eb="842">
      <t>コウレイカ</t>
    </rPh>
    <rPh sb="891" eb="892">
      <t>ヒ</t>
    </rPh>
    <rPh sb="893" eb="894">
      <t>ツヅ</t>
    </rPh>
    <rPh sb="895" eb="898">
      <t>スイセンカ</t>
    </rPh>
    <rPh sb="899" eb="901">
      <t>ソクシン</t>
    </rPh>
    <rPh sb="902" eb="903">
      <t>ト</t>
    </rPh>
    <rPh sb="903" eb="90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</si>
</sst>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justify" vertical="top" wrapText="1"/>
      <protection locked="0"/>
    </xf>
    <xf numFmtId="0" fontId="13" fillId="0" borderId="0" xfId="0" applyFont="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71-468C-9DA5-3F54C5A1C80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8B71-468C-9DA5-3F54C5A1C80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36.08</c:v>
                </c:pt>
                <c:pt idx="1">
                  <c:v>36.270000000000003</c:v>
                </c:pt>
                <c:pt idx="2">
                  <c:v>36.81</c:v>
                </c:pt>
                <c:pt idx="3">
                  <c:v>36.520000000000003</c:v>
                </c:pt>
                <c:pt idx="4">
                  <c:v>35.83</c:v>
                </c:pt>
              </c:numCache>
            </c:numRef>
          </c:val>
          <c:extLst>
            <c:ext xmlns:c16="http://schemas.microsoft.com/office/drawing/2014/chart" uri="{C3380CC4-5D6E-409C-BE32-E72D297353CC}">
              <c16:uniqueId val="{00000000-08B2-45DF-BC44-A2E7917404E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8B2-45DF-BC44-A2E7917404E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48.29</c:v>
                </c:pt>
                <c:pt idx="1">
                  <c:v>50.2</c:v>
                </c:pt>
                <c:pt idx="2">
                  <c:v>53.13</c:v>
                </c:pt>
                <c:pt idx="3">
                  <c:v>52.94</c:v>
                </c:pt>
                <c:pt idx="4">
                  <c:v>55.27</c:v>
                </c:pt>
              </c:numCache>
            </c:numRef>
          </c:val>
          <c:extLst>
            <c:ext xmlns:c16="http://schemas.microsoft.com/office/drawing/2014/chart" uri="{C3380CC4-5D6E-409C-BE32-E72D297353CC}">
              <c16:uniqueId val="{00000000-6B29-40EF-B155-1C17E8563B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6B29-40EF-B155-1C17E8563B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84.11</c:v>
                </c:pt>
                <c:pt idx="1">
                  <c:v>82.38</c:v>
                </c:pt>
                <c:pt idx="2">
                  <c:v>81.59</c:v>
                </c:pt>
                <c:pt idx="3">
                  <c:v>79.599999999999994</c:v>
                </c:pt>
                <c:pt idx="4">
                  <c:v>83.99</c:v>
                </c:pt>
              </c:numCache>
            </c:numRef>
          </c:val>
          <c:extLst>
            <c:ext xmlns:c16="http://schemas.microsoft.com/office/drawing/2014/chart" uri="{C3380CC4-5D6E-409C-BE32-E72D297353CC}">
              <c16:uniqueId val="{00000000-6B6E-4470-BF1F-95DFC86AC2B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E-4470-BF1F-95DFC86AC2B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9-4975-998B-C18473A2D2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9-4975-998B-C18473A2D2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90-4C0D-BCE2-58F777E183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90-4C0D-BCE2-58F777E183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CF-4A54-87B5-C18C2273EC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CF-4A54-87B5-C18C2273EC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A5-40A2-84B3-E4DB86EAE9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A5-40A2-84B3-E4DB86EAE9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310.45999999999998</c:v>
                </c:pt>
                <c:pt idx="1">
                  <c:v>288.58</c:v>
                </c:pt>
                <c:pt idx="2">
                  <c:v>262.82</c:v>
                </c:pt>
                <c:pt idx="3">
                  <c:v>241</c:v>
                </c:pt>
                <c:pt idx="4">
                  <c:v>236.84</c:v>
                </c:pt>
              </c:numCache>
            </c:numRef>
          </c:val>
          <c:extLst>
            <c:ext xmlns:c16="http://schemas.microsoft.com/office/drawing/2014/chart" uri="{C3380CC4-5D6E-409C-BE32-E72D297353CC}">
              <c16:uniqueId val="{00000000-DEC0-416E-BC8F-471BDFC5FA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DEC0-416E-BC8F-471BDFC5FA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59.26</c:v>
                </c:pt>
                <c:pt idx="1">
                  <c:v>53.84</c:v>
                </c:pt>
                <c:pt idx="2">
                  <c:v>53.56</c:v>
                </c:pt>
                <c:pt idx="3">
                  <c:v>59.42</c:v>
                </c:pt>
                <c:pt idx="4">
                  <c:v>62.49</c:v>
                </c:pt>
              </c:numCache>
            </c:numRef>
          </c:val>
          <c:extLst>
            <c:ext xmlns:c16="http://schemas.microsoft.com/office/drawing/2014/chart" uri="{C3380CC4-5D6E-409C-BE32-E72D297353CC}">
              <c16:uniqueId val="{00000000-0729-48F8-A9B8-78C6247E88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0729-48F8-A9B8-78C6247E88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365.53</c:v>
                </c:pt>
                <c:pt idx="1">
                  <c:v>407.16</c:v>
                </c:pt>
                <c:pt idx="2">
                  <c:v>414.37</c:v>
                </c:pt>
                <c:pt idx="3">
                  <c:v>375.51</c:v>
                </c:pt>
                <c:pt idx="4">
                  <c:v>358.39</c:v>
                </c:pt>
              </c:numCache>
            </c:numRef>
          </c:val>
          <c:extLst>
            <c:ext xmlns:c16="http://schemas.microsoft.com/office/drawing/2014/chart" uri="{C3380CC4-5D6E-409C-BE32-E72D297353CC}">
              <c16:uniqueId val="{00000000-62EA-4BC7-92AC-A09A00BBA8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62EA-4BC7-92AC-A09A00BBA8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Q9" zoomScaleNormal="100" workbookViewId="0">
      <selection activeCell="AW38" sqref="AW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洋野町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15421</v>
      </c>
      <c r="AM8" s="45"/>
      <c r="AN8" s="45"/>
      <c r="AO8" s="45"/>
      <c r="AP8" s="45"/>
      <c r="AQ8" s="45"/>
      <c r="AR8" s="45"/>
      <c r="AS8" s="45"/>
      <c r="AT8" s="46">
        <f>データ!T6</f>
        <v>302.92</v>
      </c>
      <c r="AU8" s="46"/>
      <c r="AV8" s="46"/>
      <c r="AW8" s="46"/>
      <c r="AX8" s="46"/>
      <c r="AY8" s="46"/>
      <c r="AZ8" s="46"/>
      <c r="BA8" s="46"/>
      <c r="BB8" s="46">
        <f>データ!U6</f>
        <v>50.91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31.57</v>
      </c>
      <c r="Q10" s="46"/>
      <c r="R10" s="46"/>
      <c r="S10" s="46"/>
      <c r="T10" s="46"/>
      <c r="U10" s="46"/>
      <c r="V10" s="46"/>
      <c r="W10" s="46">
        <f>データ!Q6</f>
        <v>95.22</v>
      </c>
      <c r="X10" s="46"/>
      <c r="Y10" s="46"/>
      <c r="Z10" s="46"/>
      <c r="AA10" s="46"/>
      <c r="AB10" s="46"/>
      <c r="AC10" s="46"/>
      <c r="AD10" s="45">
        <f>データ!R6</f>
        <v>4444</v>
      </c>
      <c r="AE10" s="45"/>
      <c r="AF10" s="45"/>
      <c r="AG10" s="45"/>
      <c r="AH10" s="45"/>
      <c r="AI10" s="45"/>
      <c r="AJ10" s="45"/>
      <c r="AK10" s="2"/>
      <c r="AL10" s="45">
        <f>データ!V6</f>
        <v>4818</v>
      </c>
      <c r="AM10" s="45"/>
      <c r="AN10" s="45"/>
      <c r="AO10" s="45"/>
      <c r="AP10" s="45"/>
      <c r="AQ10" s="45"/>
      <c r="AR10" s="45"/>
      <c r="AS10" s="45"/>
      <c r="AT10" s="46">
        <f>データ!W6</f>
        <v>2.19</v>
      </c>
      <c r="AU10" s="46"/>
      <c r="AV10" s="46"/>
      <c r="AW10" s="46"/>
      <c r="AX10" s="46"/>
      <c r="AY10" s="46"/>
      <c r="AZ10" s="46"/>
      <c r="BA10" s="46"/>
      <c r="BB10" s="46">
        <f>データ!X6</f>
        <v>2200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118</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uW7pUegUSFXw1w5LIfz/Riszl3V/ZGEUHOlDFuh/00y7UeSKzdr0QOxWzJEiLLoOniAi90PqZKC17FkEHPMPsw==" saltValue="n8pyt0USVoOm4Nik1Tqc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35076</v>
      </c>
      <c r="D6" s="19">
        <f t="shared" si="3"/>
        <v>47</v>
      </c>
      <c r="E6" s="19">
        <f t="shared" si="3"/>
        <v>17</v>
      </c>
      <c r="F6" s="19">
        <f t="shared" si="3"/>
        <v>4</v>
      </c>
      <c r="G6" s="19">
        <f t="shared" si="3"/>
        <v>0</v>
      </c>
      <c r="H6" s="19" t="str">
        <f t="shared" si="3"/>
        <v>岩手県　洋野町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31.57</v>
      </c>
      <c r="Q6" s="20">
        <f t="shared" si="3"/>
        <v>95.22</v>
      </c>
      <c r="R6" s="20">
        <f t="shared" si="3"/>
        <v>4444</v>
      </c>
      <c r="S6" s="20">
        <f t="shared" si="3"/>
        <v>15421</v>
      </c>
      <c r="T6" s="20">
        <f t="shared" si="3"/>
        <v>302.92</v>
      </c>
      <c r="U6" s="20">
        <f t="shared" si="3"/>
        <v>50.91</v>
      </c>
      <c r="V6" s="20">
        <f t="shared" si="3"/>
        <v>4818</v>
      </c>
      <c r="W6" s="20">
        <f t="shared" si="3"/>
        <v>2.19</v>
      </c>
      <c r="X6" s="20">
        <f t="shared" si="3"/>
        <v>2200</v>
      </c>
      <c r="Y6" s="21">
        <f>IF(Y7="",NA(),Y7)</f>
        <v>84.11</v>
      </c>
      <c r="Z6" s="21">
        <f t="shared" ref="Z6:AH6" si="4">IF(Z7="",NA(),Z7)</f>
        <v>82.38</v>
      </c>
      <c r="AA6" s="21">
        <f t="shared" si="4"/>
        <v>81.59</v>
      </c>
      <c r="AB6" s="21">
        <f t="shared" si="4"/>
        <v>79.599999999999994</v>
      </c>
      <c r="AC6" s="21">
        <f t="shared" si="4"/>
        <v>83.99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310.45999999999998</v>
      </c>
      <c r="BG6" s="21">
        <f t="shared" ref="BG6:BO6" si="7">IF(BG7="",NA(),BG7)</f>
        <v>288.58</v>
      </c>
      <c r="BH6" s="21">
        <f t="shared" si="7"/>
        <v>262.82</v>
      </c>
      <c r="BI6" s="21">
        <f t="shared" si="7"/>
        <v>241</v>
      </c>
      <c r="BJ6" s="21">
        <f t="shared" si="7"/>
        <v>236.84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59.26</v>
      </c>
      <c r="BR6" s="21">
        <f t="shared" ref="BR6:BZ6" si="8">IF(BR7="",NA(),BR7)</f>
        <v>53.84</v>
      </c>
      <c r="BS6" s="21">
        <f t="shared" si="8"/>
        <v>53.56</v>
      </c>
      <c r="BT6" s="21">
        <f t="shared" si="8"/>
        <v>59.42</v>
      </c>
      <c r="BU6" s="21">
        <f t="shared" si="8"/>
        <v>62.49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365.53</v>
      </c>
      <c r="CC6" s="21">
        <f t="shared" ref="CC6:CK6" si="9">IF(CC7="",NA(),CC7)</f>
        <v>407.16</v>
      </c>
      <c r="CD6" s="21">
        <f t="shared" si="9"/>
        <v>414.37</v>
      </c>
      <c r="CE6" s="21">
        <f t="shared" si="9"/>
        <v>375.51</v>
      </c>
      <c r="CF6" s="21">
        <f t="shared" si="9"/>
        <v>358.39</v>
      </c>
      <c r="CG6" s="21">
        <f t="shared" si="9"/>
        <v>230.02</v>
      </c>
      <c r="CH6" s="21">
        <f t="shared" si="9"/>
        <v>228.47</v>
      </c>
      <c r="CI6" s="21">
        <f t="shared" si="9"/>
        <v>224.88</v>
      </c>
      <c r="CJ6" s="21">
        <f t="shared" si="9"/>
        <v>228.64</v>
      </c>
      <c r="CK6" s="21">
        <f t="shared" si="9"/>
        <v>239.46</v>
      </c>
      <c r="CL6" s="20" t="str">
        <f>IF(CL7="","",IF(CL7="-","【-】","【"&amp;SUBSTITUTE(TEXT(CL7,"#,##0.00"),"-","△")&amp;"】"))</f>
        <v>【220.62】</v>
      </c>
      <c r="CM6" s="21">
        <f>IF(CM7="",NA(),CM7)</f>
        <v>36.08</v>
      </c>
      <c r="CN6" s="21">
        <f t="shared" ref="CN6:CV6" si="10">IF(CN7="",NA(),CN7)</f>
        <v>36.270000000000003</v>
      </c>
      <c r="CO6" s="21">
        <f t="shared" si="10"/>
        <v>36.81</v>
      </c>
      <c r="CP6" s="21">
        <f t="shared" si="10"/>
        <v>36.520000000000003</v>
      </c>
      <c r="CQ6" s="21">
        <f t="shared" si="10"/>
        <v>35.83</v>
      </c>
      <c r="CR6" s="21">
        <f t="shared" si="10"/>
        <v>42.56</v>
      </c>
      <c r="CS6" s="21">
        <f t="shared" si="10"/>
        <v>42.47</v>
      </c>
      <c r="CT6" s="21">
        <f t="shared" si="10"/>
        <v>42.4</v>
      </c>
      <c r="CU6" s="21">
        <f t="shared" si="10"/>
        <v>42.28</v>
      </c>
      <c r="CV6" s="21">
        <f t="shared" si="10"/>
        <v>41.06</v>
      </c>
      <c r="CW6" s="20" t="str">
        <f>IF(CW7="","",IF(CW7="-","【-】","【"&amp;SUBSTITUTE(TEXT(CW7,"#,##0.00"),"-","△")&amp;"】"))</f>
        <v>【42.22】</v>
      </c>
      <c r="CX6" s="21">
        <f>IF(CX7="",NA(),CX7)</f>
        <v>48.29</v>
      </c>
      <c r="CY6" s="21">
        <f t="shared" ref="CY6:DG6" si="11">IF(CY7="",NA(),CY7)</f>
        <v>50.2</v>
      </c>
      <c r="CZ6" s="21">
        <f t="shared" si="11"/>
        <v>53.13</v>
      </c>
      <c r="DA6" s="21">
        <f t="shared" si="11"/>
        <v>52.94</v>
      </c>
      <c r="DB6" s="21">
        <f t="shared" si="11"/>
        <v>55.27</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35076</v>
      </c>
      <c r="D7" s="23">
        <v>47</v>
      </c>
      <c r="E7" s="23">
        <v>17</v>
      </c>
      <c r="F7" s="23">
        <v>4</v>
      </c>
      <c r="G7" s="23">
        <v>0</v>
      </c>
      <c r="H7" s="23" t="s">
        <v>98</v>
      </c>
      <c r="I7" s="23" t="s">
        <v>99</v>
      </c>
      <c r="J7" s="23" t="s">
        <v>100</v>
      </c>
      <c r="K7" s="23" t="s">
        <v>101</v>
      </c>
      <c r="L7" s="23" t="s">
        <v>102</v>
      </c>
      <c r="M7" s="23" t="s">
        <v>103</v>
      </c>
      <c r="N7" s="24" t="s">
        <v>104</v>
      </c>
      <c r="O7" s="24" t="s">
        <v>105</v>
      </c>
      <c r="P7" s="24">
        <v>31.57</v>
      </c>
      <c r="Q7" s="24">
        <v>95.22</v>
      </c>
      <c r="R7" s="24">
        <v>4444</v>
      </c>
      <c r="S7" s="24">
        <v>15421</v>
      </c>
      <c r="T7" s="24">
        <v>302.92</v>
      </c>
      <c r="U7" s="24">
        <v>50.91</v>
      </c>
      <c r="V7" s="24">
        <v>4818</v>
      </c>
      <c r="W7" s="24">
        <v>2.19</v>
      </c>
      <c r="X7" s="24">
        <v>2200</v>
      </c>
      <c r="Y7" s="24">
        <v>84.11</v>
      </c>
      <c r="Z7" s="24">
        <v>82.38</v>
      </c>
      <c r="AA7" s="24">
        <v>81.59</v>
      </c>
      <c r="AB7" s="24">
        <v>79.599999999999994</v>
      </c>
      <c r="AC7" s="24">
        <v>83.99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310.45999999999998</v>
      </c>
      <c r="BG7" s="24">
        <v>288.58</v>
      </c>
      <c r="BH7" s="24">
        <v>262.82</v>
      </c>
      <c r="BI7" s="24">
        <v>241</v>
      </c>
      <c r="BJ7" s="24">
        <v>236.84</v>
      </c>
      <c r="BK7" s="24">
        <v>1194.1500000000001</v>
      </c>
      <c r="BL7" s="24">
        <v>1206.79</v>
      </c>
      <c r="BM7" s="24">
        <v>1258.43</v>
      </c>
      <c r="BN7" s="24">
        <v>1163.75</v>
      </c>
      <c r="BO7" s="24">
        <v>1195.47</v>
      </c>
      <c r="BP7" s="24">
        <v>1182.1099999999999</v>
      </c>
      <c r="BQ7" s="24">
        <v>59.26</v>
      </c>
      <c r="BR7" s="24">
        <v>53.84</v>
      </c>
      <c r="BS7" s="24">
        <v>53.56</v>
      </c>
      <c r="BT7" s="24">
        <v>59.42</v>
      </c>
      <c r="BU7" s="24">
        <v>62.49</v>
      </c>
      <c r="BV7" s="24">
        <v>72.260000000000005</v>
      </c>
      <c r="BW7" s="24">
        <v>71.84</v>
      </c>
      <c r="BX7" s="24">
        <v>73.36</v>
      </c>
      <c r="BY7" s="24">
        <v>72.599999999999994</v>
      </c>
      <c r="BZ7" s="24">
        <v>69.430000000000007</v>
      </c>
      <c r="CA7" s="24">
        <v>73.78</v>
      </c>
      <c r="CB7" s="24">
        <v>365.53</v>
      </c>
      <c r="CC7" s="24">
        <v>407.16</v>
      </c>
      <c r="CD7" s="24">
        <v>414.37</v>
      </c>
      <c r="CE7" s="24">
        <v>375.51</v>
      </c>
      <c r="CF7" s="24">
        <v>358.39</v>
      </c>
      <c r="CG7" s="24">
        <v>230.02</v>
      </c>
      <c r="CH7" s="24">
        <v>228.47</v>
      </c>
      <c r="CI7" s="24">
        <v>224.88</v>
      </c>
      <c r="CJ7" s="24">
        <v>228.64</v>
      </c>
      <c r="CK7" s="24">
        <v>239.46</v>
      </c>
      <c r="CL7" s="24">
        <v>220.62</v>
      </c>
      <c r="CM7" s="24">
        <v>36.08</v>
      </c>
      <c r="CN7" s="24">
        <v>36.270000000000003</v>
      </c>
      <c r="CO7" s="24">
        <v>36.81</v>
      </c>
      <c r="CP7" s="24">
        <v>36.520000000000003</v>
      </c>
      <c r="CQ7" s="24">
        <v>35.83</v>
      </c>
      <c r="CR7" s="24">
        <v>42.56</v>
      </c>
      <c r="CS7" s="24">
        <v>42.47</v>
      </c>
      <c r="CT7" s="24">
        <v>42.4</v>
      </c>
      <c r="CU7" s="24">
        <v>42.28</v>
      </c>
      <c r="CV7" s="24">
        <v>41.06</v>
      </c>
      <c r="CW7" s="24">
        <v>42.22</v>
      </c>
      <c r="CX7" s="24">
        <v>48.29</v>
      </c>
      <c r="CY7" s="24">
        <v>50.2</v>
      </c>
      <c r="CZ7" s="24">
        <v>53.13</v>
      </c>
      <c r="DA7" s="24">
        <v>52.94</v>
      </c>
      <c r="DB7" s="24">
        <v>55.27</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00360@town.hirono.iwate.jp</cp:lastModifiedBy>
  <cp:lastPrinted>2024-01-19T05:04:20Z</cp:lastPrinted>
  <dcterms:created xsi:type="dcterms:W3CDTF">2023-12-12T02:49:21Z</dcterms:created>
  <dcterms:modified xsi:type="dcterms:W3CDTF">2024-03-07T00:01:21Z</dcterms:modified>
  <cp:category>
  </cp:category>
</cp:coreProperties>
</file>