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n54fl01\共有\水道事業所\共通\経営比較分析表\R4(R3決算)\報告\"/>
    </mc:Choice>
  </mc:AlternateContent>
  <xr:revisionPtr revIDLastSave="0" documentId="13_ncr:1_{303402DC-BA5C-4CE0-90EE-AF136F237384}" xr6:coauthVersionLast="40" xr6:coauthVersionMax="40" xr10:uidLastSave="{00000000-0000-0000-0000-000000000000}"/>
  <workbookProtection workbookAlgorithmName="SHA-512" workbookHashValue="H20QnR0iL+voJ4Zf6rgM1RJt6IkZLBcknT6QBPj7sPt1niiiDE3KTO4ii7AnbIjISEARfY+JL1jCCQ/s8eNXbQ==" workbookSaltValue="6UEVwNbHWyphrVlcRcs1x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AL8" i="4" s="1"/>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E86" i="4"/>
  <c r="AT10" i="4"/>
  <c r="AL10" i="4"/>
  <c r="AD10" i="4"/>
  <c r="P10" i="4"/>
  <c r="I10" i="4"/>
  <c r="B10" i="4"/>
  <c r="AT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<sst xmlns="http://schemas.openxmlformats.org/spreadsheetml/2006/main" count="236" uniqueCount="119">
  <si>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</si>
  <si>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</si>
  <si>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</si>
  <si>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</si>
  <si>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</si>
  <si>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</si>
  <si>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</si>
  <si>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</si>
  <si>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</si>
  <si>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</si>
  <si>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</si>
  <si>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</si>
  <si>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</si>
  <si>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</si>
  <si>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</si>
  <si>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</si>
  <si>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</si>
  <si>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</si>
  <si>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</si>
  <si>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</si>
  <si>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</si>
  <si>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</si>
  <si>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</si>
  <si>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</si>
  <si>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</si>
  <si>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</si>
  <si>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</si>
  <si>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</si>
  <si>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</si>
  <si>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</si>
  <si>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</si>
  <si>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</si>
  <si>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</si>
  <si>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</si>
  <si>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</si>
  <si>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</si>
  <si>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</si>
  <si>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</si>
  <si>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</si>
  <si>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</si>
  <si>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</si>
  <si>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</si>
  <si>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</si>
  <si>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</si>
  <si>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</si>
  <si>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</si>
  <si>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</si>
  <si>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</si>
  <si>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</si>
  <si>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</si>
  <si>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</si>
  <si>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</si>
  <si>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</si>
  <si>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</si>
  <si>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</si>
  <si>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</si>
  <si>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</si>
  <si>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</si>
  <si>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</si>
  <si>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</si>
  <si>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</si>
  <si>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</si>
  <si>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</si>
  <si>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</si>
  <si>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</si>
  <si>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</si>
  <si>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</si>
  <si>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</si>
  <si>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</si>
  <si>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</si>
  <si>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</si>
  <si>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</si>
  <si>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</si>
  <si>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</si>
  <si>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</si>
  <si>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</si>
  <si>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</si>
  <si>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</si>
  <si>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</si>
  <si>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</si>
  <si>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</si>
  <si>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</si>
  <si>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</si>
  <si>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</si>
  <si>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</si>
  <si>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</si>
  <si>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</si>
  <si>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</si>
  <si>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</si>
  <si>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</si>
  <si>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</si>
  <si>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</si>
  <si>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</si>
  <si>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</si>
  <si>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</si>
  <si>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</si>
  <si>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</si>
  <si>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洋野町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</si>
  <si>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</si>
  <si>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</si>
  <si>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</si>
  <si>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</si>
  <si>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</si>
  <si>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</si>
  <si>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</si>
  <si>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</si>
  <si>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</si>
  <si>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</si>
  <si>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</si>
  <si>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</si>
  <si>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</si>
  <si>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</si>
  <si>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</si>
  <si>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</si>
  <si>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</si>
  <si>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</si>
  <si>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当該年度に更新した管渠延長の割合を示す本指標は、令和３年度も該当工事がなく０でありました。
　本町の管渠は、これまでの管路巡視点検の結果、早急に老朽化対策を行わなければならない状況に至っていない状況にあります。
　今後も計画的に管渠の巡視点検を実施し、適切な維持管理に努めていく必要があります。</t>
    <phoneticPr fontId="4"/>
  </si>
  <si>
    <t>　本町の特定環境保全公共下水道事業は、経営の健全性・効率性については、総収入、総費用ともに減少しており、使用料収入の伸びは見られるものの、総費用の減少幅以上に総収入が減少しており、わずかながら悪化しました。
　類似団体と比較しても、経営的に厳しい結果となっています。
　また、本町の場合、処理区域内の人口数、密度とも低いグループに位置しており、経営改善の道のりは険しいものとなっております。
　町の中心部で比較的人口が集積している種市地区（鹿糠地区、平内地区）の公共下水道が整備途上ですが、高齢化と人口減少が進むことを考えると、今後、整備が進み供用開始区域が広がったとしても、人口減を上回るほど水洗化人口が増えるかは不透明な状況です。整備済の地区の水洗化を促進するとともに、費用そのものの抑制を図りながら経営指標の改善に努めていく必要があります。</t>
    <rPh sb="35" eb="38">
      <t>ソウシュウニュウ</t>
    </rPh>
    <rPh sb="39" eb="42">
      <t>ソウヒヨウ</t>
    </rPh>
    <rPh sb="45" eb="47">
      <t>ゲンショウ</t>
    </rPh>
    <rPh sb="69" eb="72">
      <t>ソウヒヨウ</t>
    </rPh>
    <rPh sb="73" eb="75">
      <t>ゲンショウ</t>
    </rPh>
    <rPh sb="75" eb="76">
      <t>ハバ</t>
    </rPh>
    <rPh sb="76" eb="78">
      <t>イジョウ</t>
    </rPh>
    <rPh sb="79" eb="82">
      <t>ソウシュウニュウ</t>
    </rPh>
    <rPh sb="83" eb="85">
      <t>ゲンショウ</t>
    </rPh>
    <rPh sb="245" eb="248">
      <t>コウレイカ</t>
    </rPh>
    <rPh sb="249" eb="251">
      <t>ジンコウ</t>
    </rPh>
    <rPh sb="251" eb="253">
      <t>ゲンショウ</t>
    </rPh>
    <rPh sb="254" eb="255">
      <t>スス</t>
    </rPh>
    <rPh sb="259" eb="260">
      <t>カンガ</t>
    </rPh>
    <rPh sb="308" eb="311">
      <t>フトウメイ</t>
    </rPh>
    <rPh sb="312" eb="314">
      <t>ジョウキョウ</t>
    </rPh>
    <rPh sb="317" eb="319">
      <t>セイビ</t>
    </rPh>
    <rPh sb="319" eb="320">
      <t>ズ</t>
    </rPh>
    <rPh sb="321" eb="323">
      <t>チク</t>
    </rPh>
    <rPh sb="324" eb="327">
      <t>スイセンカ</t>
    </rPh>
    <rPh sb="328" eb="330">
      <t>ソクシン</t>
    </rPh>
    <rPh sb="337" eb="339">
      <t>ヒヨウ</t>
    </rPh>
    <rPh sb="344" eb="346">
      <t>ヨクセイ</t>
    </rPh>
    <rPh sb="347" eb="348">
      <t>ハカ</t>
    </rPh>
    <rPh sb="360" eb="361">
      <t>ツト</t>
    </rPh>
    <rPh sb="365" eb="367">
      <t>ヒツヨウ</t>
    </rPh>
    <phoneticPr fontId="4"/>
  </si>
  <si>
    <t>(1)　収益的収支比率
　総収入、総費用とも減少しており、総収入では、使用料収入は微増しているものの、他会計繰入金が総費用の減少幅以上に減少したことにより、約2％悪化しています。
　他会計への依存割合は77.83％（前年比0.58％減）と高く、使用料収入で賄えない汚水処理費用を使用料体系の見直しや水洗化の促進、費用そのものの抑制により賄っていかなければならない厳しい状況です。
(2)　経費回収率・汚水処理原価
　使用料収入、年間有収水量が伸びていることに加え、大規模な修繕を行わなかったこと等により汚水処理に要する経費が減少したことで、わずかながら改善しましたが、今後は、人口減少等に伴う使用料収入・年間有収水量の減と、施設の老朽化に伴う修繕費の増が見込まれるため、依然として厳しい状況です。
(3)　企業債残高対事業規模比率
　整備完了予定年度が令和８年度であることから、それまでは整備事業に係る起債の借入を見込んでいましたが、ここ数年は財政事情等により整備を進めていないことから、令和２年度比21.82％減少しています。地方債残高は減少傾向にあることから数値は同水準程度で推移していくものと見込んでおります。
(4)　施設利用率
　人口減少等により水洗化率が微減したこと等の影響により、本指標も前年比で微減（△0.29％）となり、類似団体の平均を下回っている状況となりました。
　引き続き、水洗化の促進に取り組む必要があります。
(5)　水洗化率
　本指標は、令和２年度までは年々上昇傾向にありましたが、人口減少等の影響により令和３年度は微減（△0.19％）となりました。類似団体の平均の約６割にとどまっており、まだまだ低い状況となっております。高齢化と人口減少が進行する中、急激な水洗化率の向上を望めない状況下にありますが、今後の動向に注視しながら引き続き水洗化の促進に取組みます。</t>
    <rPh sb="58" eb="61">
      <t>ソウヒヨウ</t>
    </rPh>
    <rPh sb="62" eb="65">
      <t>ゲンショウハバ</t>
    </rPh>
    <rPh sb="65" eb="67">
      <t>イジョウ</t>
    </rPh>
    <rPh sb="116" eb="117">
      <t>ゲン</t>
    </rPh>
    <rPh sb="292" eb="293">
      <t>トウ</t>
    </rPh>
    <rPh sb="395" eb="397">
      <t>セイビ</t>
    </rPh>
    <rPh sb="397" eb="399">
      <t>ジギョウ</t>
    </rPh>
    <rPh sb="400" eb="401">
      <t>カカ</t>
    </rPh>
    <rPh sb="522" eb="524">
      <t>ジンコウ</t>
    </rPh>
    <rPh sb="524" eb="526">
      <t>ゲンショウ</t>
    </rPh>
    <rPh sb="526" eb="527">
      <t>トウ</t>
    </rPh>
    <rPh sb="535" eb="537">
      <t>ビゲン</t>
    </rPh>
    <rPh sb="541" eb="542">
      <t>トウ</t>
    </rPh>
    <rPh sb="543" eb="545">
      <t>エイキョウ</t>
    </rPh>
    <rPh sb="549" eb="550">
      <t>ホン</t>
    </rPh>
    <rPh sb="550" eb="552">
      <t>シヒョウ</t>
    </rPh>
    <rPh sb="553" eb="556">
      <t>ゼンネンヒ</t>
    </rPh>
    <rPh sb="557" eb="559">
      <t>ビゲン</t>
    </rPh>
    <rPh sb="637" eb="639">
      <t>レイワ</t>
    </rPh>
    <rPh sb="640" eb="642">
      <t>ネンド</t>
    </rPh>
    <rPh sb="659" eb="661">
      <t>ジンコウ</t>
    </rPh>
    <rPh sb="661" eb="663">
      <t>ゲンショウ</t>
    </rPh>
    <rPh sb="663" eb="664">
      <t>トウ</t>
    </rPh>
    <rPh sb="665" eb="667">
      <t>エイキョウ</t>
    </rPh>
    <rPh sb="670" eb="672">
      <t>レイワ</t>
    </rPh>
    <rPh sb="673" eb="675">
      <t>ネンド</t>
    </rPh>
    <rPh sb="676" eb="678">
      <t>ビゲン</t>
    </rPh>
    <rPh sb="730" eb="733">
      <t>コウレイカ</t>
    </rPh>
    <rPh sb="782" eb="783">
      <t>ヒ</t>
    </rPh>
    <rPh sb="784" eb="785">
      <t>ツヅ</t>
    </rPh>
    <rPh sb="786" eb="789">
      <t>スイセンカ</t>
    </rPh>
    <rPh sb="790" eb="792">
      <t>ソクシン</t>
    </rPh>
    <rPh sb="793" eb="794">
      <t>ト</t>
    </rPh>
    <rPh sb="794" eb="795">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</si>
</sst>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3" fillId="0" borderId="6" xfId="0" applyFont="1" applyBorder="1" applyAlignment="1" applyProtection="1">
      <alignment horizontal="justify" vertical="top" wrapText="1"/>
      <protection locked="0"/>
    </xf>
    <xf numFmtId="0" fontId="13" fillId="0" borderId="0" xfId="0" applyFont="1" applyBorder="1" applyAlignment="1" applyProtection="1">
      <alignment horizontal="justify" vertical="top" wrapText="1"/>
      <protection locked="0"/>
    </xf>
    <xf numFmtId="0" fontId="13" fillId="0" borderId="7" xfId="0" applyFont="1" applyBorder="1" applyAlignment="1" applyProtection="1">
      <alignment horizontal="justify" vertical="top" wrapText="1"/>
      <protection locked="0"/>
    </xf>
    <xf numFmtId="0" fontId="13" fillId="0" borderId="8" xfId="0" applyFont="1" applyBorder="1" applyAlignment="1" applyProtection="1">
      <alignment horizontal="justify" vertical="top" wrapText="1"/>
      <protection locked="0"/>
    </xf>
    <xf numFmtId="0" fontId="13" fillId="0" borderId="1" xfId="0" applyFont="1" applyBorder="1" applyAlignment="1" applyProtection="1">
      <alignment horizontal="justify" vertical="top" wrapText="1"/>
      <protection locked="0"/>
    </xf>
    <xf numFmtId="0" fontId="13" fillId="0" borderId="9" xfId="0" applyFont="1" applyBorder="1" applyAlignment="1" applyProtection="1">
      <alignment horizontal="justify"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justify" vertical="top" wrapText="1"/>
      <protection locked="0"/>
    </xf>
    <xf numFmtId="0" fontId="15" fillId="0" borderId="0" xfId="0" applyFont="1" applyBorder="1" applyAlignment="1" applyProtection="1">
      <alignment horizontal="justify" vertical="top" wrapText="1"/>
      <protection locked="0"/>
    </xf>
    <xf numFmtId="0" fontId="15" fillId="0" borderId="7" xfId="0" applyFont="1" applyBorder="1" applyAlignment="1" applyProtection="1">
      <alignment horizontal="justify" vertical="top" wrapText="1"/>
      <protection locked="0"/>
    </xf>
    <xf numFmtId="0" fontId="15" fillId="0" borderId="8" xfId="0" applyFont="1" applyBorder="1" applyAlignment="1" applyProtection="1">
      <alignment horizontal="justify" vertical="top" wrapText="1"/>
      <protection locked="0"/>
    </xf>
    <xf numFmtId="0" fontId="15" fillId="0" borderId="1" xfId="0" applyFont="1" applyBorder="1" applyAlignment="1" applyProtection="1">
      <alignment horizontal="justify" vertical="top" wrapText="1"/>
      <protection locked="0"/>
    </xf>
    <xf numFmtId="0" fontId="15" fillId="0" borderId="9" xfId="0" applyFont="1" applyBorder="1" applyAlignment="1" applyProtection="1">
      <alignment horizontal="justify"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CD-47BE-8996-A2C3F1808AC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0ECD-47BE-8996-A2C3F1808AC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34.17</c:v>
                </c:pt>
                <c:pt idx="1">
                  <c:v>36.08</c:v>
                </c:pt>
                <c:pt idx="2">
                  <c:v>36.270000000000003</c:v>
                </c:pt>
                <c:pt idx="3">
                  <c:v>36.81</c:v>
                </c:pt>
                <c:pt idx="4">
                  <c:v>36.520000000000003</c:v>
                </c:pt>
              </c:numCache>
            </c:numRef>
          </c:val>
          <c:extLst>
            <c:ext xmlns:c16="http://schemas.microsoft.com/office/drawing/2014/chart" uri="{C3380CC4-5D6E-409C-BE32-E72D297353CC}">
              <c16:uniqueId val="{00000000-8B4F-41D0-BEBA-61B0CA635C2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8B4F-41D0-BEBA-61B0CA635C2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46.47</c:v>
                </c:pt>
                <c:pt idx="1">
                  <c:v>48.29</c:v>
                </c:pt>
                <c:pt idx="2">
                  <c:v>50.2</c:v>
                </c:pt>
                <c:pt idx="3">
                  <c:v>53.13</c:v>
                </c:pt>
                <c:pt idx="4">
                  <c:v>52.94</c:v>
                </c:pt>
              </c:numCache>
            </c:numRef>
          </c:val>
          <c:extLst>
            <c:ext xmlns:c16="http://schemas.microsoft.com/office/drawing/2014/chart" uri="{C3380CC4-5D6E-409C-BE32-E72D297353CC}">
              <c16:uniqueId val="{00000000-FEDB-49D5-B804-5A870393CCD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FEDB-49D5-B804-5A870393CCD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83.83</c:v>
                </c:pt>
                <c:pt idx="1">
                  <c:v>84.11</c:v>
                </c:pt>
                <c:pt idx="2">
                  <c:v>82.38</c:v>
                </c:pt>
                <c:pt idx="3">
                  <c:v>81.59</c:v>
                </c:pt>
                <c:pt idx="4">
                  <c:v>79.599999999999994</c:v>
                </c:pt>
              </c:numCache>
            </c:numRef>
          </c:val>
          <c:extLst>
            <c:ext xmlns:c16="http://schemas.microsoft.com/office/drawing/2014/chart" uri="{C3380CC4-5D6E-409C-BE32-E72D297353CC}">
              <c16:uniqueId val="{00000000-E5B8-4DC7-AE4B-82F2069FCEE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B8-4DC7-AE4B-82F2069FCEE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CB-4B0B-BAF7-7A72FC280DE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CB-4B0B-BAF7-7A72FC280DE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CB-406F-ACD2-BA78140A109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CB-406F-ACD2-BA78140A109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98-4293-8F84-075D2001893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98-4293-8F84-075D2001893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26-4C57-B699-A311AEBD60A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26-4C57-B699-A311AEBD60A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335.25</c:v>
                </c:pt>
                <c:pt idx="1">
                  <c:v>310.45999999999998</c:v>
                </c:pt>
                <c:pt idx="2">
                  <c:v>288.58</c:v>
                </c:pt>
                <c:pt idx="3">
                  <c:v>262.82</c:v>
                </c:pt>
                <c:pt idx="4">
                  <c:v>241</c:v>
                </c:pt>
              </c:numCache>
            </c:numRef>
          </c:val>
          <c:extLst>
            <c:ext xmlns:c16="http://schemas.microsoft.com/office/drawing/2014/chart" uri="{C3380CC4-5D6E-409C-BE32-E72D297353CC}">
              <c16:uniqueId val="{00000000-97E7-4D07-85D3-74E75FEDD5A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97E7-4D07-85D3-74E75FEDD5A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53.34</c:v>
                </c:pt>
                <c:pt idx="1">
                  <c:v>59.26</c:v>
                </c:pt>
                <c:pt idx="2">
                  <c:v>53.84</c:v>
                </c:pt>
                <c:pt idx="3">
                  <c:v>53.56</c:v>
                </c:pt>
                <c:pt idx="4">
                  <c:v>59.42</c:v>
                </c:pt>
              </c:numCache>
            </c:numRef>
          </c:val>
          <c:extLst>
            <c:ext xmlns:c16="http://schemas.microsoft.com/office/drawing/2014/chart" uri="{C3380CC4-5D6E-409C-BE32-E72D297353CC}">
              <c16:uniqueId val="{00000000-4D0D-4C90-8984-734A15F965C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4D0D-4C90-8984-734A15F965C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406.48</c:v>
                </c:pt>
                <c:pt idx="1">
                  <c:v>365.53</c:v>
                </c:pt>
                <c:pt idx="2">
                  <c:v>407.16</c:v>
                </c:pt>
                <c:pt idx="3">
                  <c:v>414.37</c:v>
                </c:pt>
                <c:pt idx="4">
                  <c:v>375.51</c:v>
                </c:pt>
              </c:numCache>
            </c:numRef>
          </c:val>
          <c:extLst>
            <c:ext xmlns:c16="http://schemas.microsoft.com/office/drawing/2014/chart" uri="{C3380CC4-5D6E-409C-BE32-E72D297353CC}">
              <c16:uniqueId val="{00000000-AB9C-4F7F-B594-1FDD2B79AE5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AB9C-4F7F-B594-1FDD2B79AE5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Y1" zoomScaleNormal="100" workbookViewId="0">
      <selection activeCell="AL8" sqref="AL8:AS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岩手県　洋野町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45">
        <f>データ!S6</f>
        <v>15717</v>
      </c>
      <c r="AM8" s="45"/>
      <c r="AN8" s="45"/>
      <c r="AO8" s="45"/>
      <c r="AP8" s="45"/>
      <c r="AQ8" s="45"/>
      <c r="AR8" s="45"/>
      <c r="AS8" s="45"/>
      <c r="AT8" s="46">
        <f>データ!T6</f>
        <v>302.92</v>
      </c>
      <c r="AU8" s="46"/>
      <c r="AV8" s="46"/>
      <c r="AW8" s="46"/>
      <c r="AX8" s="46"/>
      <c r="AY8" s="46"/>
      <c r="AZ8" s="46"/>
      <c r="BA8" s="46"/>
      <c r="BB8" s="46">
        <f>データ!U6</f>
        <v>51.88</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31.16</v>
      </c>
      <c r="Q10" s="46"/>
      <c r="R10" s="46"/>
      <c r="S10" s="46"/>
      <c r="T10" s="46"/>
      <c r="U10" s="46"/>
      <c r="V10" s="46"/>
      <c r="W10" s="46">
        <f>データ!Q6</f>
        <v>94.2</v>
      </c>
      <c r="X10" s="46"/>
      <c r="Y10" s="46"/>
      <c r="Z10" s="46"/>
      <c r="AA10" s="46"/>
      <c r="AB10" s="46"/>
      <c r="AC10" s="46"/>
      <c r="AD10" s="45">
        <f>データ!R6</f>
        <v>4444</v>
      </c>
      <c r="AE10" s="45"/>
      <c r="AF10" s="45"/>
      <c r="AG10" s="45"/>
      <c r="AH10" s="45"/>
      <c r="AI10" s="45"/>
      <c r="AJ10" s="45"/>
      <c r="AK10" s="2"/>
      <c r="AL10" s="45">
        <f>データ!V6</f>
        <v>4860</v>
      </c>
      <c r="AM10" s="45"/>
      <c r="AN10" s="45"/>
      <c r="AO10" s="45"/>
      <c r="AP10" s="45"/>
      <c r="AQ10" s="45"/>
      <c r="AR10" s="45"/>
      <c r="AS10" s="45"/>
      <c r="AT10" s="46">
        <f>データ!W6</f>
        <v>2.19</v>
      </c>
      <c r="AU10" s="46"/>
      <c r="AV10" s="46"/>
      <c r="AW10" s="46"/>
      <c r="AX10" s="46"/>
      <c r="AY10" s="46"/>
      <c r="AZ10" s="46"/>
      <c r="BA10" s="46"/>
      <c r="BB10" s="46">
        <f>データ!X6</f>
        <v>2219.1799999999998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118</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【1,201.79】</v>
      </c>
      <c r="I86" s="12" t="str">
        <f>データ!CA6</f>
        <v>【75.31】</v>
      </c>
      <c r="J86" s="12" t="str">
        <f>データ!CL6</f>
        <v>【216.39】</v>
      </c>
      <c r="K86" s="12" t="str">
        <f>データ!CW6</f>
        <v>【42.57】</v>
      </c>
      <c r="L86" s="12" t="str">
        <f>データ!DH6</f>
        <v>【85.24】</v>
      </c>
      <c r="M86" s="12" t="s">
        <v>43</v>
      </c>
      <c r="N86" s="12" t="s">
        <v>43</v>
      </c>
      <c r="O86" s="12" t="str">
        <f>データ!EO6</f>
        <v>【0.15】</v>
      </c>
    </row>
  </sheetData>
  <sheetProtection algorithmName="SHA-512" hashValue="gqzUEHpobEK+USFOhXdzUpL+Zilx7XYGFEzB/h3Tl8MOtDFGsTQMo/VzSBtc+RkotOcqSgVSgeZ3LmC2y+1JbQ==" saltValue="thImU+LUkiPZt6w/WHWj0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56</v>
      </c>
      <c r="B4" s="16"/>
      <c r="C4" s="16"/>
      <c r="D4" s="16"/>
      <c r="E4" s="16"/>
      <c r="F4" s="16"/>
      <c r="G4" s="16"/>
      <c r="H4" s="82"/>
      <c r="I4" s="83"/>
      <c r="J4" s="83"/>
      <c r="K4" s="83"/>
      <c r="L4" s="83"/>
      <c r="M4" s="83"/>
      <c r="N4" s="83"/>
      <c r="O4" s="83"/>
      <c r="P4" s="83"/>
      <c r="Q4" s="83"/>
      <c r="R4" s="83"/>
      <c r="S4" s="83"/>
      <c r="T4" s="83"/>
      <c r="U4" s="83"/>
      <c r="V4" s="83"/>
      <c r="W4" s="83"/>
      <c r="X4" s="84"/>
      <c r="Y4" s="78" t="s">
        <v>57</v>
      </c>
      <c r="Z4" s="78"/>
      <c r="AA4" s="78"/>
      <c r="AB4" s="78"/>
      <c r="AC4" s="78"/>
      <c r="AD4" s="78"/>
      <c r="AE4" s="78"/>
      <c r="AF4" s="78"/>
      <c r="AG4" s="78"/>
      <c r="AH4" s="78"/>
      <c r="AI4" s="78"/>
      <c r="AJ4" s="78" t="s">
        <v>58</v>
      </c>
      <c r="AK4" s="78"/>
      <c r="AL4" s="78"/>
      <c r="AM4" s="78"/>
      <c r="AN4" s="78"/>
      <c r="AO4" s="78"/>
      <c r="AP4" s="78"/>
      <c r="AQ4" s="78"/>
      <c r="AR4" s="78"/>
      <c r="AS4" s="78"/>
      <c r="AT4" s="78"/>
      <c r="AU4" s="78" t="s">
        <v>59</v>
      </c>
      <c r="AV4" s="78"/>
      <c r="AW4" s="78"/>
      <c r="AX4" s="78"/>
      <c r="AY4" s="78"/>
      <c r="AZ4" s="78"/>
      <c r="BA4" s="78"/>
      <c r="BB4" s="78"/>
      <c r="BC4" s="78"/>
      <c r="BD4" s="78"/>
      <c r="BE4" s="78"/>
      <c r="BF4" s="78" t="s">
        <v>60</v>
      </c>
      <c r="BG4" s="78"/>
      <c r="BH4" s="78"/>
      <c r="BI4" s="78"/>
      <c r="BJ4" s="78"/>
      <c r="BK4" s="78"/>
      <c r="BL4" s="78"/>
      <c r="BM4" s="78"/>
      <c r="BN4" s="78"/>
      <c r="BO4" s="78"/>
      <c r="BP4" s="78"/>
      <c r="BQ4" s="78" t="s">
        <v>61</v>
      </c>
      <c r="BR4" s="78"/>
      <c r="BS4" s="78"/>
      <c r="BT4" s="78"/>
      <c r="BU4" s="78"/>
      <c r="BV4" s="78"/>
      <c r="BW4" s="78"/>
      <c r="BX4" s="78"/>
      <c r="BY4" s="78"/>
      <c r="BZ4" s="78"/>
      <c r="CA4" s="78"/>
      <c r="CB4" s="78" t="s">
        <v>62</v>
      </c>
      <c r="CC4" s="78"/>
      <c r="CD4" s="78"/>
      <c r="CE4" s="78"/>
      <c r="CF4" s="78"/>
      <c r="CG4" s="78"/>
      <c r="CH4" s="78"/>
      <c r="CI4" s="78"/>
      <c r="CJ4" s="78"/>
      <c r="CK4" s="78"/>
      <c r="CL4" s="78"/>
      <c r="CM4" s="78" t="s">
        <v>63</v>
      </c>
      <c r="CN4" s="78"/>
      <c r="CO4" s="78"/>
      <c r="CP4" s="78"/>
      <c r="CQ4" s="78"/>
      <c r="CR4" s="78"/>
      <c r="CS4" s="78"/>
      <c r="CT4" s="78"/>
      <c r="CU4" s="78"/>
      <c r="CV4" s="78"/>
      <c r="CW4" s="78"/>
      <c r="CX4" s="78" t="s">
        <v>64</v>
      </c>
      <c r="CY4" s="78"/>
      <c r="CZ4" s="78"/>
      <c r="DA4" s="78"/>
      <c r="DB4" s="78"/>
      <c r="DC4" s="78"/>
      <c r="DD4" s="78"/>
      <c r="DE4" s="78"/>
      <c r="DF4" s="78"/>
      <c r="DG4" s="78"/>
      <c r="DH4" s="78"/>
      <c r="DI4" s="78" t="s">
        <v>65</v>
      </c>
      <c r="DJ4" s="78"/>
      <c r="DK4" s="78"/>
      <c r="DL4" s="78"/>
      <c r="DM4" s="78"/>
      <c r="DN4" s="78"/>
      <c r="DO4" s="78"/>
      <c r="DP4" s="78"/>
      <c r="DQ4" s="78"/>
      <c r="DR4" s="78"/>
      <c r="DS4" s="78"/>
      <c r="DT4" s="78" t="s">
        <v>66</v>
      </c>
      <c r="DU4" s="78"/>
      <c r="DV4" s="78"/>
      <c r="DW4" s="78"/>
      <c r="DX4" s="78"/>
      <c r="DY4" s="78"/>
      <c r="DZ4" s="78"/>
      <c r="EA4" s="78"/>
      <c r="EB4" s="78"/>
      <c r="EC4" s="78"/>
      <c r="ED4" s="78"/>
      <c r="EE4" s="78" t="s">
        <v>67</v>
      </c>
      <c r="EF4" s="78"/>
      <c r="EG4" s="78"/>
      <c r="EH4" s="78"/>
      <c r="EI4" s="78"/>
      <c r="EJ4" s="78"/>
      <c r="EK4" s="78"/>
      <c r="EL4" s="78"/>
      <c r="EM4" s="78"/>
      <c r="EN4" s="78"/>
      <c r="EO4" s="78"/>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35076</v>
      </c>
      <c r="D6" s="19">
        <f t="shared" si="3"/>
        <v>47</v>
      </c>
      <c r="E6" s="19">
        <f t="shared" si="3"/>
        <v>17</v>
      </c>
      <c r="F6" s="19">
        <f t="shared" si="3"/>
        <v>4</v>
      </c>
      <c r="G6" s="19">
        <f t="shared" si="3"/>
        <v>0</v>
      </c>
      <c r="H6" s="19" t="str">
        <f t="shared" si="3"/>
        <v>岩手県　洋野町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31.16</v>
      </c>
      <c r="Q6" s="20">
        <f t="shared" si="3"/>
        <v>94.2</v>
      </c>
      <c r="R6" s="20">
        <f t="shared" si="3"/>
        <v>4444</v>
      </c>
      <c r="S6" s="20">
        <f t="shared" si="3"/>
        <v>15717</v>
      </c>
      <c r="T6" s="20">
        <f t="shared" si="3"/>
        <v>302.92</v>
      </c>
      <c r="U6" s="20">
        <f t="shared" si="3"/>
        <v>51.88</v>
      </c>
      <c r="V6" s="20">
        <f t="shared" si="3"/>
        <v>4860</v>
      </c>
      <c r="W6" s="20">
        <f t="shared" si="3"/>
        <v>2.19</v>
      </c>
      <c r="X6" s="20">
        <f t="shared" si="3"/>
        <v>2219.1799999999998</v>
      </c>
      <c r="Y6" s="21">
        <f>IF(Y7="",NA(),Y7)</f>
        <v>83.83</v>
      </c>
      <c r="Z6" s="21">
        <f t="shared" ref="Z6:AH6" si="4">IF(Z7="",NA(),Z7)</f>
        <v>84.11</v>
      </c>
      <c r="AA6" s="21">
        <f t="shared" si="4"/>
        <v>82.38</v>
      </c>
      <c r="AB6" s="21">
        <f t="shared" si="4"/>
        <v>81.59</v>
      </c>
      <c r="AC6" s="21">
        <f t="shared" si="4"/>
        <v>79.599999999999994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335.25</v>
      </c>
      <c r="BG6" s="21">
        <f t="shared" ref="BG6:BO6" si="7">IF(BG7="",NA(),BG7)</f>
        <v>310.45999999999998</v>
      </c>
      <c r="BH6" s="21">
        <f t="shared" si="7"/>
        <v>288.58</v>
      </c>
      <c r="BI6" s="21">
        <f t="shared" si="7"/>
        <v>262.82</v>
      </c>
      <c r="BJ6" s="21">
        <f t="shared" si="7"/>
        <v>241</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53.34</v>
      </c>
      <c r="BR6" s="21">
        <f t="shared" ref="BR6:BZ6" si="8">IF(BR7="",NA(),BR7)</f>
        <v>59.26</v>
      </c>
      <c r="BS6" s="21">
        <f t="shared" si="8"/>
        <v>53.84</v>
      </c>
      <c r="BT6" s="21">
        <f t="shared" si="8"/>
        <v>53.56</v>
      </c>
      <c r="BU6" s="21">
        <f t="shared" si="8"/>
        <v>59.42</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406.48</v>
      </c>
      <c r="CC6" s="21">
        <f t="shared" ref="CC6:CK6" si="9">IF(CC7="",NA(),CC7)</f>
        <v>365.53</v>
      </c>
      <c r="CD6" s="21">
        <f t="shared" si="9"/>
        <v>407.16</v>
      </c>
      <c r="CE6" s="21">
        <f t="shared" si="9"/>
        <v>414.37</v>
      </c>
      <c r="CF6" s="21">
        <f t="shared" si="9"/>
        <v>375.51</v>
      </c>
      <c r="CG6" s="21">
        <f t="shared" si="9"/>
        <v>221.81</v>
      </c>
      <c r="CH6" s="21">
        <f t="shared" si="9"/>
        <v>230.02</v>
      </c>
      <c r="CI6" s="21">
        <f t="shared" si="9"/>
        <v>228.47</v>
      </c>
      <c r="CJ6" s="21">
        <f t="shared" si="9"/>
        <v>224.88</v>
      </c>
      <c r="CK6" s="21">
        <f t="shared" si="9"/>
        <v>228.64</v>
      </c>
      <c r="CL6" s="20" t="str">
        <f>IF(CL7="","",IF(CL7="-","【-】","【"&amp;SUBSTITUTE(TEXT(CL7,"#,##0.00"),"-","△")&amp;"】"))</f>
        <v>【216.39】</v>
      </c>
      <c r="CM6" s="21">
        <f>IF(CM7="",NA(),CM7)</f>
        <v>34.17</v>
      </c>
      <c r="CN6" s="21">
        <f t="shared" ref="CN6:CV6" si="10">IF(CN7="",NA(),CN7)</f>
        <v>36.08</v>
      </c>
      <c r="CO6" s="21">
        <f t="shared" si="10"/>
        <v>36.270000000000003</v>
      </c>
      <c r="CP6" s="21">
        <f t="shared" si="10"/>
        <v>36.81</v>
      </c>
      <c r="CQ6" s="21">
        <f t="shared" si="10"/>
        <v>36.520000000000003</v>
      </c>
      <c r="CR6" s="21">
        <f t="shared" si="10"/>
        <v>43.36</v>
      </c>
      <c r="CS6" s="21">
        <f t="shared" si="10"/>
        <v>42.56</v>
      </c>
      <c r="CT6" s="21">
        <f t="shared" si="10"/>
        <v>42.47</v>
      </c>
      <c r="CU6" s="21">
        <f t="shared" si="10"/>
        <v>42.4</v>
      </c>
      <c r="CV6" s="21">
        <f t="shared" si="10"/>
        <v>42.28</v>
      </c>
      <c r="CW6" s="20" t="str">
        <f>IF(CW7="","",IF(CW7="-","【-】","【"&amp;SUBSTITUTE(TEXT(CW7,"#,##0.00"),"-","△")&amp;"】"))</f>
        <v>【42.57】</v>
      </c>
      <c r="CX6" s="21">
        <f>IF(CX7="",NA(),CX7)</f>
        <v>46.47</v>
      </c>
      <c r="CY6" s="21">
        <f t="shared" ref="CY6:DG6" si="11">IF(CY7="",NA(),CY7)</f>
        <v>48.29</v>
      </c>
      <c r="CZ6" s="21">
        <f t="shared" si="11"/>
        <v>50.2</v>
      </c>
      <c r="DA6" s="21">
        <f t="shared" si="11"/>
        <v>53.13</v>
      </c>
      <c r="DB6" s="21">
        <f t="shared" si="11"/>
        <v>52.94</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15">
      <c r="A7" s="14"/>
      <c r="B7" s="23">
        <v>2021</v>
      </c>
      <c r="C7" s="23">
        <v>35076</v>
      </c>
      <c r="D7" s="23">
        <v>47</v>
      </c>
      <c r="E7" s="23">
        <v>17</v>
      </c>
      <c r="F7" s="23">
        <v>4</v>
      </c>
      <c r="G7" s="23">
        <v>0</v>
      </c>
      <c r="H7" s="23" t="s">
        <v>97</v>
      </c>
      <c r="I7" s="23" t="s">
        <v>98</v>
      </c>
      <c r="J7" s="23" t="s">
        <v>99</v>
      </c>
      <c r="K7" s="23" t="s">
        <v>100</v>
      </c>
      <c r="L7" s="23" t="s">
        <v>101</v>
      </c>
      <c r="M7" s="23" t="s">
        <v>102</v>
      </c>
      <c r="N7" s="24" t="s">
        <v>103</v>
      </c>
      <c r="O7" s="24" t="s">
        <v>104</v>
      </c>
      <c r="P7" s="24">
        <v>31.16</v>
      </c>
      <c r="Q7" s="24">
        <v>94.2</v>
      </c>
      <c r="R7" s="24">
        <v>4444</v>
      </c>
      <c r="S7" s="24">
        <v>15717</v>
      </c>
      <c r="T7" s="24">
        <v>302.92</v>
      </c>
      <c r="U7" s="24">
        <v>51.88</v>
      </c>
      <c r="V7" s="24">
        <v>4860</v>
      </c>
      <c r="W7" s="24">
        <v>2.19</v>
      </c>
      <c r="X7" s="24">
        <v>2219.1799999999998</v>
      </c>
      <c r="Y7" s="24">
        <v>83.83</v>
      </c>
      <c r="Z7" s="24">
        <v>84.11</v>
      </c>
      <c r="AA7" s="24">
        <v>82.38</v>
      </c>
      <c r="AB7" s="24">
        <v>81.59</v>
      </c>
      <c r="AC7" s="24">
        <v>79.599999999999994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335.25</v>
      </c>
      <c r="BG7" s="24">
        <v>310.45999999999998</v>
      </c>
      <c r="BH7" s="24">
        <v>288.58</v>
      </c>
      <c r="BI7" s="24">
        <v>262.82</v>
      </c>
      <c r="BJ7" s="24">
        <v>241</v>
      </c>
      <c r="BK7" s="24">
        <v>1243.71</v>
      </c>
      <c r="BL7" s="24">
        <v>1194.1500000000001</v>
      </c>
      <c r="BM7" s="24">
        <v>1206.79</v>
      </c>
      <c r="BN7" s="24">
        <v>1258.43</v>
      </c>
      <c r="BO7" s="24">
        <v>1163.75</v>
      </c>
      <c r="BP7" s="24">
        <v>1201.79</v>
      </c>
      <c r="BQ7" s="24">
        <v>53.34</v>
      </c>
      <c r="BR7" s="24">
        <v>59.26</v>
      </c>
      <c r="BS7" s="24">
        <v>53.84</v>
      </c>
      <c r="BT7" s="24">
        <v>53.56</v>
      </c>
      <c r="BU7" s="24">
        <v>59.42</v>
      </c>
      <c r="BV7" s="24">
        <v>74.3</v>
      </c>
      <c r="BW7" s="24">
        <v>72.260000000000005</v>
      </c>
      <c r="BX7" s="24">
        <v>71.84</v>
      </c>
      <c r="BY7" s="24">
        <v>73.36</v>
      </c>
      <c r="BZ7" s="24">
        <v>72.599999999999994</v>
      </c>
      <c r="CA7" s="24">
        <v>75.31</v>
      </c>
      <c r="CB7" s="24">
        <v>406.48</v>
      </c>
      <c r="CC7" s="24">
        <v>365.53</v>
      </c>
      <c r="CD7" s="24">
        <v>407.16</v>
      </c>
      <c r="CE7" s="24">
        <v>414.37</v>
      </c>
      <c r="CF7" s="24">
        <v>375.51</v>
      </c>
      <c r="CG7" s="24">
        <v>221.81</v>
      </c>
      <c r="CH7" s="24">
        <v>230.02</v>
      </c>
      <c r="CI7" s="24">
        <v>228.47</v>
      </c>
      <c r="CJ7" s="24">
        <v>224.88</v>
      </c>
      <c r="CK7" s="24">
        <v>228.64</v>
      </c>
      <c r="CL7" s="24">
        <v>216.39</v>
      </c>
      <c r="CM7" s="24">
        <v>34.17</v>
      </c>
      <c r="CN7" s="24">
        <v>36.08</v>
      </c>
      <c r="CO7" s="24">
        <v>36.270000000000003</v>
      </c>
      <c r="CP7" s="24">
        <v>36.81</v>
      </c>
      <c r="CQ7" s="24">
        <v>36.520000000000003</v>
      </c>
      <c r="CR7" s="24">
        <v>43.36</v>
      </c>
      <c r="CS7" s="24">
        <v>42.56</v>
      </c>
      <c r="CT7" s="24">
        <v>42.47</v>
      </c>
      <c r="CU7" s="24">
        <v>42.4</v>
      </c>
      <c r="CV7" s="24">
        <v>42.28</v>
      </c>
      <c r="CW7" s="24">
        <v>42.57</v>
      </c>
      <c r="CX7" s="24">
        <v>46.47</v>
      </c>
      <c r="CY7" s="24">
        <v>48.29</v>
      </c>
      <c r="CZ7" s="24">
        <v>50.2</v>
      </c>
      <c r="DA7" s="24">
        <v>53.13</v>
      </c>
      <c r="DB7" s="24">
        <v>52.94</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2023-01-24T00:58:42Z</cp:lastPrinted>
  <dcterms:created xsi:type="dcterms:W3CDTF">2022-12-01T01:49:56Z</dcterms:created>
  <dcterms:modified xsi:type="dcterms:W3CDTF">2023-01-24T07:39:40Z</dcterms:modified>
  <cp:category/>
</cp:coreProperties>
</file>