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R5\01 R4年度版（R3決算）\01 財政状況資料集作成（1回目）\07 様式修正対応\01 修正前様式\"/>
    </mc:Choice>
  </mc:AlternateContent>
  <bookViews>
    <workbookView xWindow="0" yWindow="0" windowWidth="23040" windowHeight="919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35" i="10"/>
  <c r="CO34" i="10"/>
  <c r="CO35" i="10" s="1"/>
  <c r="BW34" i="10"/>
  <c r="BW35" i="10" s="1"/>
  <c r="BW36" i="10" s="1"/>
  <c r="BW37" i="10" s="1"/>
  <c r="BW38" i="10" s="1"/>
  <c r="BW39" i="10" s="1"/>
  <c r="U34" i="10"/>
  <c r="U35" i="10" s="1"/>
  <c r="U36" i="10" s="1"/>
  <c r="C34" i="10"/>
  <c r="AM34" i="10" l="1"/>
  <c r="AM35" i="10" s="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<sst xmlns="http://schemas.openxmlformats.org/spreadsheetml/2006/main" count="1095" uniqueCount="600">
  <si>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</si>
  <si>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</si>
  <si>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</si>
  <si>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</si>
  <si>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</si>
  <si>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</si>
  <si>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</si>
  <si>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</si>
  <si>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</si>
  <si>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</si>
  <si>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</si>
  <si>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</si>
  <si>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</si>
  <si>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</si>
  <si>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</si>
  <si>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</si>
  <si>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</si>
  <si>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</si>
  <si>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</si>
  <si>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</si>
  <si>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</si>
  <si>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</si>
  <si>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</si>
  <si>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</si>
  <si>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</si>
  <si>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</si>
  <si>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</si>
  <si>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</si>
  <si>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</si>
  <si>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</si>
  <si>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</si>
  <si>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</si>
  <si>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</si>
  <si>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</si>
  <si>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</si>
  <si>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</si>
  <si>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</si>
  <si>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</si>
  <si>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</si>
  <si>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</si>
  <si>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</si>
  <si>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</si>
  <si>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</si>
  <si>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</si>
  <si>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</si>
  <si>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</si>
  <si>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</si>
  <si>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</si>
  <si>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</si>
  <si>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</si>
  <si>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</si>
  <si>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</si>
  <si>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</si>
  <si>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</si>
  <si>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</si>
  <si>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</si>
  <si>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</si>
  <si>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</si>
  <si>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</si>
  <si>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</si>
  <si>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</si>
  <si>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</si>
  <si>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</si>
  <si>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</si>
  <si>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</si>
  <si>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</si>
  <si>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</si>
  <si>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</si>
  <si>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</si>
  <si>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</si>
  <si>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</si>
  <si>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</si>
  <si>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</si>
  <si>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</si>
  <si>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</si>
  <si>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</si>
  <si>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</si>
  <si>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</si>
  <si>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</si>
  <si>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</si>
  <si>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</si>
  <si>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</si>
  <si>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</si>
  <si>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</si>
  <si>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</si>
  <si>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</si>
  <si>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</si>
  <si>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</si>
  <si>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</si>
  <si>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</si>
  <si>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</si>
  <si>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</si>
  <si>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</si>
  <si>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</si>
  <si>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</si>
  <si>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</si>
  <si>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</si>
  <si>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</si>
  <si>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洋野町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</si>
  <si>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</si>
  <si>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</si>
  <si>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</si>
  <si>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</si>
  <si>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</si>
  <si>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</si>
  <si>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</si>
  <si>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</si>
  <si>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</si>
  <si>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</si>
  <si>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</si>
  <si>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</si>
  <si>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</si>
  <si>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</si>
  <si>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</si>
  <si>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</si>
  <si>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</si>
  <si>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</si>
  <si>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</si>
  <si>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</si>
  <si>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</si>
  <si>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</si>
  <si>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</si>
  <si>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</si>
  <si>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</si>
  <si>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</si>
  <si>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</si>
  <si>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</si>
  <si>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</si>
  <si>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</si>
  <si>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</si>
  <si>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</si>
  <si>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</si>
  <si>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</si>
  <si>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</si>
  <si>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</si>
  <si>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</si>
  <si>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</si>
  <si>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</si>
  <si>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</si>
  <si>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</si>
  <si>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</si>
  <si>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</si>
  <si>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</si>
  <si>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</si>
  <si>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</si>
  <si>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</si>
  <si>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</si>
  <si>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</si>
  <si>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</si>
  <si>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</si>
  <si>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</si>
  <si>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</si>
  <si>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</si>
  <si>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</si>
  <si>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</si>
  <si>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</si>
  <si>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</si>
  <si>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</si>
  <si>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</si>
  <si>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</si>
  <si>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</si>
  <si>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</si>
  <si>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</si>
  <si>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</si>
  <si>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</si>
  <si>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</si>
  <si>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</si>
  <si>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</si>
  <si>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</si>
  <si>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</si>
  <si>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</si>
  <si>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</si>
  <si>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</si>
  <si>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</si>
  <si>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</si>
  <si>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</si>
  <si>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</si>
  <si>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</si>
  <si>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</si>
  <si>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</si>
  <si>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</si>
  <si>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</si>
  <si>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</si>
  <si>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</si>
  <si>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</si>
  <si>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</si>
  <si>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</si>
  <si>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</si>
  <si>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</si>
  <si>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</si>
  <si>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</si>
  <si>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</si>
  <si>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</si>
  <si>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</si>
  <si>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</si>
  <si>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</si>
  <si>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</si>
  <si>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</si>
  <si>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</si>
  <si>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</si>
  <si>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</si>
  <si>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</si>
  <si>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</si>
  <si>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</si>
  <si>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</si>
  <si>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</si>
  <si>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</si>
  <si>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</si>
  <si>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</si>
  <si>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</si>
  <si>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</si>
  <si>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</si>
  <si>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</si>
  <si>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</si>
  <si>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</si>
  <si>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岩手県洋野町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</si>
  <si>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</si>
  <si>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</si>
  <si>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</si>
  <si>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</si>
  <si>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</si>
  <si>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</si>
  <si>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</si>
  <si>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</si>
  <si>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</si>
  <si>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</si>
  <si>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</si>
  <si>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</si>
  <si>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</si>
  <si>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</si>
  <si>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</si>
  <si>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</si>
  <si>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</si>
  <si>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</si>
  <si>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</si>
  <si>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</si>
  <si>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</si>
  <si>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</si>
  <si>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</si>
  <si>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</si>
  <si>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</si>
  <si>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</si>
  <si>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</si>
  <si>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</si>
  <si>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</si>
  <si>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</si>
  <si>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</si>
  <si>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</si>
  <si>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</si>
  <si>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</si>
  <si>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</si>
  <si>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</si>
  <si>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</si>
  <si>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</si>
  <si>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</si>
  <si>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</si>
  <si>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</si>
  <si>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</si>
  <si>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</si>
  <si>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</si>
  <si>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</si>
  <si>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</si>
  <si>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</si>
  <si>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</si>
  <si>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</si>
  <si>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</si>
  <si>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</si>
  <si>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</si>
  <si>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</si>
  <si>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</si>
  <si>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</si>
  <si>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</si>
  <si>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</si>
  <si>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</si>
  <si>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</si>
  <si>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</si>
  <si>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</si>
  <si>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</si>
  <si>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</si>
  <si>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</si>
  <si>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</si>
  <si>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</si>
  <si>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</si>
  <si>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</si>
  <si>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</si>
  <si>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</si>
  <si>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</si>
  <si>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</si>
  <si>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</si>
  <si>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</si>
  <si>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</si>
  <si>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</si>
  <si>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</si>
  <si>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</si>
  <si>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</si>
  <si>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</si>
  <si>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</si>
  <si>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</si>
  <si>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</si>
  <si>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</si>
  <si>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</si>
  <si>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</si>
  <si>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</si>
  <si>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</si>
  <si>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</si>
  <si>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</si>
  <si>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</si>
  <si>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</si>
  <si>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</si>
  <si>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</si>
  <si>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</si>
  <si>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</si>
  <si>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</si>
  <si>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</si>
  <si>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</si>
  <si>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</si>
  <si>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</si>
  <si>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</si>
  <si>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</si>
  <si>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</si>
  <si>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</si>
  <si>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</si>
  <si>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</si>
  <si>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</si>
  <si>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</si>
  <si>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</si>
  <si>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</si>
  <si>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</si>
  <si>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</si>
  <si>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</si>
  <si>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</si>
  <si>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</si>
  <si>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</si>
  <si>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</si>
  <si>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</si>
  <si>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</si>
  <si>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</si>
  <si>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</si>
  <si>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</si>
  <si>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</si>
  <si>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</si>
  <si>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</si>
  <si>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</si>
  <si>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</si>
  <si>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</si>
  <si>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</si>
  <si>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</si>
  <si>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</si>
  <si>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</si>
  <si>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</si>
  <si>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</si>
  <si>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</si>
  <si>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</si>
  <si>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</si>
  <si>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</si>
  <si>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</si>
  <si>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</si>
  <si>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</si>
  <si>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</si>
  <si>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</si>
  <si>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</si>
  <si>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</si>
  <si>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</si>
  <si>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</si>
  <si>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</si>
  <si>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</si>
  <si>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</si>
  <si>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</si>
  <si>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</si>
  <si>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岩手県洋野町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</si>
  <si>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</si>
  <si>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</si>
  <si>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</si>
  <si>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</si>
  <si>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</si>
  <si>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</si>
  <si>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</si>
  <si>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</si>
  <si>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</si>
  <si>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</si>
  <si>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</si>
  <si>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</si>
  <si>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</si>
  <si>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</si>
  <si>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</si>
  <si>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</si>
  <si>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</si>
  <si>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</si>
  <si>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</si>
  <si>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</si>
  <si>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</si>
  <si>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</si>
  <si>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</si>
  <si>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</si>
  <si>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</si>
  <si>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</si>
  <si>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</si>
  <si>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</si>
  <si>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</si>
  <si>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</si>
  <si>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</si>
  <si>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</si>
  <si>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</si>
  <si>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</si>
  <si>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国民健康保険診療施設</t>
    <phoneticPr fontId="5"/>
  </si>
  <si>
    <t>後期高齢者医療</t>
    <phoneticPr fontId="5"/>
  </si>
  <si>
    <t>病院事業</t>
    <phoneticPr fontId="5"/>
  </si>
  <si>
    <t>法適用企業</t>
    <phoneticPr fontId="5"/>
  </si>
  <si>
    <t>水道事業</t>
    <phoneticPr fontId="5"/>
  </si>
  <si>
    <t>法適用企業</t>
    <phoneticPr fontId="5"/>
  </si>
  <si>
    <t>魚市場事業</t>
    <phoneticPr fontId="5"/>
  </si>
  <si>
    <t>法非適用企業</t>
    <phoneticPr fontId="5"/>
  </si>
  <si>
    <t>公共下水道事業</t>
    <phoneticPr fontId="5"/>
  </si>
  <si>
    <t>農業集落排水事業</t>
    <phoneticPr fontId="5"/>
  </si>
  <si>
    <t>生活排水処理事業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</si>
  <si>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</si>
  <si>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</si>
  <si>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</si>
  <si>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</si>
  <si>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</si>
  <si>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</si>
  <si>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</si>
  <si>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</si>
  <si>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</si>
  <si>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</si>
  <si>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</si>
  <si>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</si>
  <si>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</si>
  <si>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</si>
  <si>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</si>
  <si>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</si>
  <si>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</si>
  <si>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</si>
  <si>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</si>
  <si>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</si>
  <si>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</si>
  <si>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</si>
  <si>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</si>
  <si>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</si>
  <si>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</si>
  <si>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</si>
  <si>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</si>
  <si>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</si>
  <si>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</si>
  <si>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</si>
  <si>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</si>
  <si>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</si>
  <si>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</si>
  <si>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</si>
  <si>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</si>
  <si>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</si>
  <si>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</si>
  <si>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</si>
  <si>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</si>
  <si>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</si>
  <si>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</si>
  <si>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</si>
  <si>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</si>
  <si>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</si>
  <si>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</si>
  <si>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</si>
  <si>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</si>
  <si>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</si>
  <si>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</si>
  <si>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</si>
  <si>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</si>
  <si>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</si>
  <si>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</si>
  <si>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</si>
  <si>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</si>
  <si>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</si>
  <si>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</si>
  <si>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</si>
  <si>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</si>
  <si>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</si>
  <si>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</si>
  <si>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</si>
  <si>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t>
    <phoneticPr fontId="5"/>
  </si>
  <si>
    <t>(Ｆ)</t>
    <phoneticPr fontId="5"/>
  </si>
  <si>
    <t>生活排水処理事業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</si>
  <si>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</si>
  <si>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</si>
  <si>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</si>
  <si>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</si>
  <si>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</si>
  <si>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</si>
  <si>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</si>
  <si>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</si>
  <si>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</si>
  <si>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</si>
  <si>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</si>
  <si>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</si>
  <si>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</si>
  <si>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</si>
  <si>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</si>
  <si>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</si>
  <si>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</si>
  <si>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</si>
  <si>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</si>
  <si>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</si>
  <si>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</si>
  <si>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</si>
  <si>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</si>
  <si>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</si>
  <si>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</si>
  <si>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</si>
  <si>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</si>
  <si>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</si>
  <si>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</si>
  <si>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</si>
  <si>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</si>
  <si>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</si>
  <si>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</si>
  <si>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</si>
  <si>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</si>
  <si>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</si>
  <si>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</si>
  <si>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</si>
  <si>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</si>
  <si>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</si>
  <si>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</si>
  <si>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</si>
  <si>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</si>
  <si>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</si>
  <si>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</si>
  <si>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</si>
  <si>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</si>
  <si>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</si>
  <si>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</si>
  <si>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</si>
  <si>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</si>
  <si>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</si>
  <si>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</si>
  <si>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</si>
  <si>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</si>
  <si>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</si>
  <si>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</si>
  <si>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</si>
  <si>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</si>
  <si>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</si>
  <si>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</si>
  <si>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</si>
  <si>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</si>
  <si>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</si>
  <si>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</si>
  <si>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</si>
  <si>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</si>
  <si>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</si>
  <si>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</si>
  <si>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</si>
  <si>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</si>
  <si>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</si>
  <si>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</si>
  <si>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</si>
  <si>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</si>
  <si>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</si>
  <si>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</si>
  <si>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</si>
  <si>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</si>
  <si>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</si>
  <si>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</si>
  <si>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</si>
  <si>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</si>
  <si>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</si>
  <si>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7.84</t>
  </si>
  <si>
    <t>病院事業</t>
  </si>
  <si>
    <t>水道事業</t>
  </si>
  <si>
    <t>一般会計</t>
  </si>
  <si>
    <t>国民健康保険</t>
  </si>
  <si>
    <t>国民健康保険診療施設</t>
  </si>
  <si>
    <t>公共下水道事業</t>
  </si>
  <si>
    <t>生活排水処理事業</t>
  </si>
  <si>
    <t>農業集落排水事業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</si>
  <si>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</si>
  <si>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</si>
  <si>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</si>
  <si>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</si>
  <si>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</si>
  <si>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</si>
  <si>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</si>
  <si>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</si>
  <si>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</si>
  <si>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</si>
  <si>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久慈広域連合（一般会計）</t>
    <rPh sb="0" eb="2">
      <t>クジ</t>
    </rPh>
    <rPh sb="2" eb="4">
      <t>コウイキ</t>
    </rPh>
    <rPh sb="4" eb="6">
      <t>レンゴウ</t>
    </rPh>
    <rPh sb="7" eb="9">
      <t>イッパン</t>
    </rPh>
    <rPh sb="9" eb="11">
      <t>カイケイ</t>
    </rPh>
    <phoneticPr fontId="2"/>
  </si>
  <si>
    <t>久慈広域連合（特別会計）</t>
    <rPh sb="0" eb="2">
      <t>クジ</t>
    </rPh>
    <rPh sb="2" eb="4">
      <t>コウイキ</t>
    </rPh>
    <rPh sb="4" eb="6">
      <t>レンゴウ</t>
    </rPh>
    <rPh sb="7" eb="9">
      <t>トクベツ</t>
    </rPh>
    <rPh sb="9" eb="11">
      <t>カイケイ</t>
    </rPh>
    <phoneticPr fontId="2"/>
  </si>
  <si>
    <t>岩手県市町村総合事務組合（一般会計）</t>
    <rPh sb="0" eb="3">
      <t>イワテケン</t>
    </rPh>
    <rPh sb="3" eb="6">
      <t>シチョウソン</t>
    </rPh>
    <rPh sb="6" eb="8">
      <t>ソウゴウ</t>
    </rPh>
    <rPh sb="8" eb="10">
      <t>ジム</t>
    </rPh>
    <rPh sb="10" eb="12">
      <t>クミアイ</t>
    </rPh>
    <phoneticPr fontId="2"/>
  </si>
  <si>
    <t>岩手県市町村総合事務組合（特別会計）</t>
    <rPh sb="0" eb="3">
      <t>イワテケン</t>
    </rPh>
    <rPh sb="3" eb="6">
      <t>シチョウソン</t>
    </rPh>
    <rPh sb="6" eb="8">
      <t>ソウゴウ</t>
    </rPh>
    <rPh sb="8" eb="10">
      <t>ジム</t>
    </rPh>
    <rPh sb="10" eb="12">
      <t>クミアイ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</si>
  <si>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</si>
  <si>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phoneticPr fontId="2"/>
  </si>
  <si>
    <t>-</t>
    <phoneticPr fontId="2"/>
  </si>
  <si>
    <t>一般社団法人　大野畜産公社</t>
    <rPh sb="0" eb="2">
      <t>イッパン</t>
    </rPh>
    <rPh sb="2" eb="4">
      <t>シャダン</t>
    </rPh>
    <rPh sb="4" eb="6">
      <t>ホウジン</t>
    </rPh>
    <rPh sb="7" eb="9">
      <t>オオノ</t>
    </rPh>
    <rPh sb="9" eb="11">
      <t>チクサン</t>
    </rPh>
    <rPh sb="11" eb="13">
      <t>コウシャ</t>
    </rPh>
    <phoneticPr fontId="2"/>
  </si>
  <si>
    <t>一般社団法人　大野ふるさと公社</t>
    <rPh sb="0" eb="2">
      <t>イッパン</t>
    </rPh>
    <rPh sb="2" eb="4">
      <t>シャダン</t>
    </rPh>
    <rPh sb="4" eb="6">
      <t>ホウジン</t>
    </rPh>
    <rPh sb="7" eb="9">
      <t>オオノ</t>
    </rPh>
    <rPh sb="13" eb="15">
      <t>コウシャ</t>
    </rPh>
    <phoneticPr fontId="2"/>
  </si>
  <si>
    <t>-</t>
    <phoneticPr fontId="2"/>
  </si>
  <si>
    <t>合併振興基金</t>
    <rPh sb="0" eb="2">
      <t>ガッペイ</t>
    </rPh>
    <rPh sb="2" eb="4">
      <t>シンコウ</t>
    </rPh>
    <rPh sb="4" eb="6">
      <t>キキン</t>
    </rPh>
    <phoneticPr fontId="5"/>
  </si>
  <si>
    <t>福祉基金</t>
    <rPh sb="0" eb="2">
      <t>フクシ</t>
    </rPh>
    <rPh sb="2" eb="4">
      <t>キキン</t>
    </rPh>
    <phoneticPr fontId="5"/>
  </si>
  <si>
    <t>公共施設等整備基金</t>
    <rPh sb="0" eb="2">
      <t>コウキョウ</t>
    </rPh>
    <rPh sb="2" eb="4">
      <t>シセツ</t>
    </rPh>
    <rPh sb="4" eb="5">
      <t>トウ</t>
    </rPh>
    <rPh sb="5" eb="7">
      <t>セイビ</t>
    </rPh>
    <rPh sb="7" eb="9">
      <t>キキン</t>
    </rPh>
    <phoneticPr fontId="5"/>
  </si>
  <si>
    <t>ふるさと創生基金</t>
    <rPh sb="4" eb="6">
      <t>ソウセイ</t>
    </rPh>
    <rPh sb="6" eb="8">
      <t>キキン</t>
    </rPh>
    <phoneticPr fontId="5"/>
  </si>
  <si>
    <t>農山漁村地域活性化基金</t>
    <rPh sb="0" eb="6">
      <t>ノウサンギョソンチイキ</t>
    </rPh>
    <rPh sb="6" eb="9">
      <t>カッセイカ</t>
    </rPh>
    <rPh sb="9" eb="11">
      <t>キキン</t>
    </rPh>
    <phoneticPr fontId="5"/>
  </si>
  <si>
    <t>-</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</si>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</sst>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0" fontId="34" fillId="0" borderId="118"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74568</c:v>
                </c:pt>
              </c:numCache>
            </c:numRef>
          </c:val>
          <c:smooth val="0"/>
          <c:extLst>
            <c:ext xmlns:c16="http://schemas.microsoft.com/office/drawing/2014/chart" uri="{C3380CC4-5D6E-409C-BE32-E72D297353CC}">
              <c16:uniqueId val="{00000000-6879-4EB8-9FA7-C78AFC6DCB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110151</c:v>
                </c:pt>
                <c:pt idx="1">
                  <c:v>138865</c:v>
                </c:pt>
                <c:pt idx="2">
                  <c:v>85913</c:v>
                </c:pt>
                <c:pt idx="3">
                  <c:v>69326</c:v>
                </c:pt>
                <c:pt idx="4">
                  <c:v>80439</c:v>
                </c:pt>
              </c:numCache>
            </c:numRef>
          </c:val>
          <c:smooth val="0"/>
          <c:extLst>
            <c:ext xmlns:c16="http://schemas.microsoft.com/office/drawing/2014/chart" uri="{C3380CC4-5D6E-409C-BE32-E72D297353CC}">
              <c16:uniqueId val="{00000001-6879-4EB8-9FA7-C78AFC6DCB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4.7300000000000004</c:v>
                </c:pt>
                <c:pt idx="1">
                  <c:v>4.71</c:v>
                </c:pt>
                <c:pt idx="2">
                  <c:v>1.31</c:v>
                </c:pt>
                <c:pt idx="3">
                  <c:v>7.37</c:v>
                </c:pt>
                <c:pt idx="4">
                  <c:v>7.97</c:v>
                </c:pt>
              </c:numCache>
            </c:numRef>
          </c:val>
          <c:extLst>
            <c:ext xmlns:c16="http://schemas.microsoft.com/office/drawing/2014/chart" uri="{C3380CC4-5D6E-409C-BE32-E72D297353CC}">
              <c16:uniqueId val="{00000000-AE5D-4BB8-B863-AA195D31F5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35.340000000000003</c:v>
                </c:pt>
                <c:pt idx="1">
                  <c:v>37.64</c:v>
                </c:pt>
                <c:pt idx="2">
                  <c:v>32.44</c:v>
                </c:pt>
                <c:pt idx="3">
                  <c:v>32.57</c:v>
                </c:pt>
                <c:pt idx="4">
                  <c:v>35.369999999999997</c:v>
                </c:pt>
              </c:numCache>
            </c:numRef>
          </c:val>
          <c:extLst>
            <c:ext xmlns:c16="http://schemas.microsoft.com/office/drawing/2014/chart" uri="{C3380CC4-5D6E-409C-BE32-E72D297353CC}">
              <c16:uniqueId val="{00000001-AE5D-4BB8-B863-AA195D31F5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3.34</c:v>
                </c:pt>
                <c:pt idx="1">
                  <c:v>1.8</c:v>
                </c:pt>
                <c:pt idx="2">
                  <c:v>-7.84</c:v>
                </c:pt>
                <c:pt idx="3">
                  <c:v>6.95</c:v>
                </c:pt>
                <c:pt idx="4">
                  <c:v>4.6399999999999997</c:v>
                </c:pt>
              </c:numCache>
            </c:numRef>
          </c:val>
          <c:smooth val="0"/>
          <c:extLst>
            <c:ext xmlns:c16="http://schemas.microsoft.com/office/drawing/2014/chart" uri="{C3380CC4-5D6E-409C-BE32-E72D297353CC}">
              <c16:uniqueId val="{00000002-AE5D-4BB8-B863-AA195D31F5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0-F499-4EED-8593-D0B14298B8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99-4EED-8593-D0B14298B879}"/>
            </c:ext>
          </c:extLst>
        </c:ser>
        <c:ser>
          <c:idx val="2"/>
          <c:order val="2"/>
          <c:tx>
            <c:strRef>
              <c:f>データシート!$A$29</c:f>
              <c:strCache>
                <c:ptCount val="1"/>
                <c:pt idx="0">
                  <c:v>農業集落排水事業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2-F499-4EED-8593-D0B14298B879}"/>
            </c:ext>
          </c:extLst>
        </c:ser>
        <c:ser>
          <c:idx val="3"/>
          <c:order val="3"/>
          <c:tx>
            <c:strRef>
              <c:f>データシート!$A$30</c:f>
              <c:strCache>
                <c:ptCount val="1"/>
                <c:pt idx="0">
                  <c:v>生活排水処理事業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0.01</c:v>
                </c:pt>
                <c:pt idx="4">
                  <c:v>#N/A</c:v>
                </c:pt>
                <c:pt idx="5">
                  <c:v>0.04</c:v>
                </c:pt>
                <c:pt idx="6">
                  <c:v>#N/A</c:v>
                </c:pt>
                <c:pt idx="7">
                  <c:v>0.01</c:v>
                </c:pt>
                <c:pt idx="8">
                  <c:v>#N/A</c:v>
                </c:pt>
                <c:pt idx="9">
                  <c:v>0.02</c:v>
                </c:pt>
              </c:numCache>
            </c:numRef>
          </c:val>
          <c:extLst>
            <c:ext xmlns:c16="http://schemas.microsoft.com/office/drawing/2014/chart" uri="{C3380CC4-5D6E-409C-BE32-E72D297353CC}">
              <c16:uniqueId val="{00000003-F499-4EED-8593-D0B14298B879}"/>
            </c:ext>
          </c:extLst>
        </c:ser>
        <c:ser>
          <c:idx val="4"/>
          <c:order val="4"/>
          <c:tx>
            <c:strRef>
              <c:f>データシート!$A$31</c:f>
              <c:strCache>
                <c:ptCount val="1"/>
                <c:pt idx="0">
                  <c:v>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0.05</c:v>
                </c:pt>
                <c:pt idx="4">
                  <c:v>#N/A</c:v>
                </c:pt>
                <c:pt idx="5">
                  <c:v>0.06</c:v>
                </c:pt>
                <c:pt idx="6">
                  <c:v>#N/A</c:v>
                </c:pt>
                <c:pt idx="7">
                  <c:v>0.08</c:v>
                </c:pt>
                <c:pt idx="8">
                  <c:v>#N/A</c:v>
                </c:pt>
                <c:pt idx="9">
                  <c:v>0.05</c:v>
                </c:pt>
              </c:numCache>
            </c:numRef>
          </c:val>
          <c:extLst>
            <c:ext xmlns:c16="http://schemas.microsoft.com/office/drawing/2014/chart" uri="{C3380CC4-5D6E-409C-BE32-E72D297353CC}">
              <c16:uniqueId val="{00000004-F499-4EED-8593-D0B14298B879}"/>
            </c:ext>
          </c:extLst>
        </c:ser>
        <c:ser>
          <c:idx val="5"/>
          <c:order val="5"/>
          <c:tx>
            <c:strRef>
              <c:f>データシート!$A$32</c:f>
              <c:strCache>
                <c:ptCount val="1"/>
                <c:pt idx="0">
                  <c:v>国民健康保険診療施設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0.09</c:v>
                </c:pt>
                <c:pt idx="4">
                  <c:v>#N/A</c:v>
                </c:pt>
                <c:pt idx="5">
                  <c:v>0.11</c:v>
                </c:pt>
                <c:pt idx="6">
                  <c:v>#N/A</c:v>
                </c:pt>
                <c:pt idx="7">
                  <c:v>0.08</c:v>
                </c:pt>
                <c:pt idx="8">
                  <c:v>#N/A</c:v>
                </c:pt>
                <c:pt idx="9">
                  <c:v>0.09</c:v>
                </c:pt>
              </c:numCache>
            </c:numRef>
          </c:val>
          <c:extLst>
            <c:ext xmlns:c16="http://schemas.microsoft.com/office/drawing/2014/chart" uri="{C3380CC4-5D6E-409C-BE32-E72D297353CC}">
              <c16:uniqueId val="{00000005-F499-4EED-8593-D0B14298B879}"/>
            </c:ext>
          </c:extLst>
        </c:ser>
        <c:ser>
          <c:idx val="6"/>
          <c:order val="6"/>
          <c:tx>
            <c:strRef>
              <c:f>データシート!$A$33</c:f>
              <c:strCache>
                <c:ptCount val="1"/>
                <c:pt idx="0">
                  <c:v>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0.09</c:v>
                </c:pt>
                <c:pt idx="2">
                  <c:v>#N/A</c:v>
                </c:pt>
                <c:pt idx="3">
                  <c:v>0.27</c:v>
                </c:pt>
                <c:pt idx="4">
                  <c:v>#N/A</c:v>
                </c:pt>
                <c:pt idx="5">
                  <c:v>0.72</c:v>
                </c:pt>
                <c:pt idx="6">
                  <c:v>#N/A</c:v>
                </c:pt>
                <c:pt idx="7">
                  <c:v>0.25</c:v>
                </c:pt>
                <c:pt idx="8">
                  <c:v>#N/A</c:v>
                </c:pt>
                <c:pt idx="9">
                  <c:v>0.28000000000000003</c:v>
                </c:pt>
              </c:numCache>
            </c:numRef>
          </c:val>
          <c:extLst>
            <c:ext xmlns:c16="http://schemas.microsoft.com/office/drawing/2014/chart" uri="{C3380CC4-5D6E-409C-BE32-E72D297353CC}">
              <c16:uniqueId val="{00000006-F499-4EED-8593-D0B14298B87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4.72</c:v>
                </c:pt>
                <c:pt idx="2">
                  <c:v>#N/A</c:v>
                </c:pt>
                <c:pt idx="3">
                  <c:v>4.7</c:v>
                </c:pt>
                <c:pt idx="4">
                  <c:v>#N/A</c:v>
                </c:pt>
                <c:pt idx="5">
                  <c:v>1.31</c:v>
                </c:pt>
                <c:pt idx="6">
                  <c:v>#N/A</c:v>
                </c:pt>
                <c:pt idx="7">
                  <c:v>7.37</c:v>
                </c:pt>
                <c:pt idx="8">
                  <c:v>#N/A</c:v>
                </c:pt>
                <c:pt idx="9">
                  <c:v>7.96</c:v>
                </c:pt>
              </c:numCache>
            </c:numRef>
          </c:val>
          <c:extLst>
            <c:ext xmlns:c16="http://schemas.microsoft.com/office/drawing/2014/chart" uri="{C3380CC4-5D6E-409C-BE32-E72D297353CC}">
              <c16:uniqueId val="{00000007-F499-4EED-8593-D0B14298B879}"/>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10.33</c:v>
                </c:pt>
                <c:pt idx="2">
                  <c:v>#N/A</c:v>
                </c:pt>
                <c:pt idx="3">
                  <c:v>11.33</c:v>
                </c:pt>
                <c:pt idx="4">
                  <c:v>#N/A</c:v>
                </c:pt>
                <c:pt idx="5">
                  <c:v>11.96</c:v>
                </c:pt>
                <c:pt idx="6">
                  <c:v>#N/A</c:v>
                </c:pt>
                <c:pt idx="7">
                  <c:v>12.35</c:v>
                </c:pt>
                <c:pt idx="8">
                  <c:v>#N/A</c:v>
                </c:pt>
                <c:pt idx="9">
                  <c:v>11.55</c:v>
                </c:pt>
              </c:numCache>
            </c:numRef>
          </c:val>
          <c:extLst>
            <c:ext xmlns:c16="http://schemas.microsoft.com/office/drawing/2014/chart" uri="{C3380CC4-5D6E-409C-BE32-E72D297353CC}">
              <c16:uniqueId val="{00000008-F499-4EED-8593-D0B14298B879}"/>
            </c:ext>
          </c:extLst>
        </c:ser>
        <c:ser>
          <c:idx val="9"/>
          <c:order val="9"/>
          <c:tx>
            <c:strRef>
              <c:f>データシート!$A$36</c:f>
              <c:strCache>
                <c:ptCount val="1"/>
                <c:pt idx="0">
                  <c:v>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15.98</c:v>
                </c:pt>
                <c:pt idx="2">
                  <c:v>#N/A</c:v>
                </c:pt>
                <c:pt idx="3">
                  <c:v>14.7</c:v>
                </c:pt>
                <c:pt idx="4">
                  <c:v>#N/A</c:v>
                </c:pt>
                <c:pt idx="5">
                  <c:v>13.07</c:v>
                </c:pt>
                <c:pt idx="6">
                  <c:v>#N/A</c:v>
                </c:pt>
                <c:pt idx="7">
                  <c:v>12.07</c:v>
                </c:pt>
                <c:pt idx="8">
                  <c:v>#N/A</c:v>
                </c:pt>
                <c:pt idx="9">
                  <c:v>12.62</c:v>
                </c:pt>
              </c:numCache>
            </c:numRef>
          </c:val>
          <c:extLst>
            <c:ext xmlns:c16="http://schemas.microsoft.com/office/drawing/2014/chart" uri="{C3380CC4-5D6E-409C-BE32-E72D297353CC}">
              <c16:uniqueId val="{00000009-F499-4EED-8593-D0B14298B8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1358</c:v>
                </c:pt>
                <c:pt idx="5">
                  <c:v>1409</c:v>
                </c:pt>
                <c:pt idx="8">
                  <c:v>1378</c:v>
                </c:pt>
                <c:pt idx="11">
                  <c:v>1396</c:v>
                </c:pt>
                <c:pt idx="14">
                  <c:v>1408</c:v>
                </c:pt>
              </c:numCache>
            </c:numRef>
          </c:val>
          <c:extLst>
            <c:ext xmlns:c16="http://schemas.microsoft.com/office/drawing/2014/chart" uri="{C3380CC4-5D6E-409C-BE32-E72D297353CC}">
              <c16:uniqueId val="{00000000-73E9-4F9E-AF40-DA942C0840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E9-4F9E-AF40-DA942C0840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73E9-4F9E-AF40-DA942C0840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3-73E9-4F9E-AF40-DA942C0840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449</c:v>
                </c:pt>
                <c:pt idx="3">
                  <c:v>458</c:v>
                </c:pt>
                <c:pt idx="6">
                  <c:v>451</c:v>
                </c:pt>
                <c:pt idx="9">
                  <c:v>440</c:v>
                </c:pt>
                <c:pt idx="12">
                  <c:v>424</c:v>
                </c:pt>
              </c:numCache>
            </c:numRef>
          </c:val>
          <c:extLst>
            <c:ext xmlns:c16="http://schemas.microsoft.com/office/drawing/2014/chart" uri="{C3380CC4-5D6E-409C-BE32-E72D297353CC}">
              <c16:uniqueId val="{00000004-73E9-4F9E-AF40-DA942C0840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E9-4F9E-AF40-DA942C0840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E9-4F9E-AF40-DA942C0840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1566</c:v>
                </c:pt>
                <c:pt idx="3">
                  <c:v>1629</c:v>
                </c:pt>
                <c:pt idx="6">
                  <c:v>1648</c:v>
                </c:pt>
                <c:pt idx="9">
                  <c:v>1562</c:v>
                </c:pt>
                <c:pt idx="12">
                  <c:v>1611</c:v>
                </c:pt>
              </c:numCache>
            </c:numRef>
          </c:val>
          <c:extLst>
            <c:ext xmlns:c16="http://schemas.microsoft.com/office/drawing/2014/chart" uri="{C3380CC4-5D6E-409C-BE32-E72D297353CC}">
              <c16:uniqueId val="{00000007-73E9-4F9E-AF40-DA942C0840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659</c:v>
                </c:pt>
                <c:pt idx="2">
                  <c:v>#N/A</c:v>
                </c:pt>
                <c:pt idx="3">
                  <c:v>#N/A</c:v>
                </c:pt>
                <c:pt idx="4">
                  <c:v>680</c:v>
                </c:pt>
                <c:pt idx="5">
                  <c:v>#N/A</c:v>
                </c:pt>
                <c:pt idx="6">
                  <c:v>#N/A</c:v>
                </c:pt>
                <c:pt idx="7">
                  <c:v>724</c:v>
                </c:pt>
                <c:pt idx="8">
                  <c:v>#N/A</c:v>
                </c:pt>
                <c:pt idx="9">
                  <c:v>#N/A</c:v>
                </c:pt>
                <c:pt idx="10">
                  <c:v>608</c:v>
                </c:pt>
                <c:pt idx="11">
                  <c:v>#N/A</c:v>
                </c:pt>
                <c:pt idx="12">
                  <c:v>#N/A</c:v>
                </c:pt>
                <c:pt idx="13">
                  <c:v>629</c:v>
                </c:pt>
                <c:pt idx="14">
                  <c:v>#N/A</c:v>
                </c:pt>
              </c:numCache>
            </c:numRef>
          </c:val>
          <c:smooth val="0"/>
          <c:extLst>
            <c:ext xmlns:c16="http://schemas.microsoft.com/office/drawing/2014/chart" uri="{C3380CC4-5D6E-409C-BE32-E72D297353CC}">
              <c16:uniqueId val="{00000008-73E9-4F9E-AF40-DA942C0840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12914</c:v>
                </c:pt>
                <c:pt idx="5">
                  <c:v>12520</c:v>
                </c:pt>
                <c:pt idx="8">
                  <c:v>11828</c:v>
                </c:pt>
                <c:pt idx="11">
                  <c:v>11602</c:v>
                </c:pt>
                <c:pt idx="14">
                  <c:v>11037</c:v>
                </c:pt>
              </c:numCache>
            </c:numRef>
          </c:val>
          <c:extLst>
            <c:ext xmlns:c16="http://schemas.microsoft.com/office/drawing/2014/chart" uri="{C3380CC4-5D6E-409C-BE32-E72D297353CC}">
              <c16:uniqueId val="{00000000-8E4A-4845-8761-46312B5697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816</c:v>
                </c:pt>
                <c:pt idx="5">
                  <c:v>775</c:v>
                </c:pt>
                <c:pt idx="8">
                  <c:v>715</c:v>
                </c:pt>
                <c:pt idx="11">
                  <c:v>661</c:v>
                </c:pt>
                <c:pt idx="14">
                  <c:v>595</c:v>
                </c:pt>
              </c:numCache>
            </c:numRef>
          </c:val>
          <c:extLst>
            <c:ext xmlns:c16="http://schemas.microsoft.com/office/drawing/2014/chart" uri="{C3380CC4-5D6E-409C-BE32-E72D297353CC}">
              <c16:uniqueId val="{00000001-8E4A-4845-8761-46312B5697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5329</c:v>
                </c:pt>
                <c:pt idx="5">
                  <c:v>5256</c:v>
                </c:pt>
                <c:pt idx="8">
                  <c:v>4681</c:v>
                </c:pt>
                <c:pt idx="11">
                  <c:v>4731</c:v>
                </c:pt>
                <c:pt idx="14">
                  <c:v>4889</c:v>
                </c:pt>
              </c:numCache>
            </c:numRef>
          </c:val>
          <c:extLst>
            <c:ext xmlns:c16="http://schemas.microsoft.com/office/drawing/2014/chart" uri="{C3380CC4-5D6E-409C-BE32-E72D297353CC}">
              <c16:uniqueId val="{00000002-8E4A-4845-8761-46312B5697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4A-4845-8761-46312B5697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4A-4845-8761-46312B5697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4A-4845-8761-46312B5697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732</c:v>
                </c:pt>
                <c:pt idx="3">
                  <c:v>617</c:v>
                </c:pt>
                <c:pt idx="6">
                  <c:v>588</c:v>
                </c:pt>
                <c:pt idx="9">
                  <c:v>631</c:v>
                </c:pt>
                <c:pt idx="12">
                  <c:v>555</c:v>
                </c:pt>
              </c:numCache>
            </c:numRef>
          </c:val>
          <c:extLst>
            <c:ext xmlns:c16="http://schemas.microsoft.com/office/drawing/2014/chart" uri="{C3380CC4-5D6E-409C-BE32-E72D297353CC}">
              <c16:uniqueId val="{00000006-8E4A-4845-8761-46312B5697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c:v>
                </c:pt>
                <c:pt idx="3">
                  <c:v>14</c:v>
                </c:pt>
                <c:pt idx="6">
                  <c:v>12</c:v>
                </c:pt>
                <c:pt idx="9">
                  <c:v>12</c:v>
                </c:pt>
                <c:pt idx="12">
                  <c:v>10</c:v>
                </c:pt>
              </c:numCache>
            </c:numRef>
          </c:val>
          <c:extLst>
            <c:ext xmlns:c16="http://schemas.microsoft.com/office/drawing/2014/chart" uri="{C3380CC4-5D6E-409C-BE32-E72D297353CC}">
              <c16:uniqueId val="{00000007-8E4A-4845-8761-46312B5697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5288</c:v>
                </c:pt>
                <c:pt idx="3">
                  <c:v>5093</c:v>
                </c:pt>
                <c:pt idx="6">
                  <c:v>4911</c:v>
                </c:pt>
                <c:pt idx="9">
                  <c:v>4613</c:v>
                </c:pt>
                <c:pt idx="12">
                  <c:v>4215</c:v>
                </c:pt>
              </c:numCache>
            </c:numRef>
          </c:val>
          <c:extLst>
            <c:ext xmlns:c16="http://schemas.microsoft.com/office/drawing/2014/chart" uri="{C3380CC4-5D6E-409C-BE32-E72D297353CC}">
              <c16:uniqueId val="{00000008-8E4A-4845-8761-46312B5697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4A-4845-8761-46312B5697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14514</c:v>
                </c:pt>
                <c:pt idx="3">
                  <c:v>13913</c:v>
                </c:pt>
                <c:pt idx="6">
                  <c:v>13215</c:v>
                </c:pt>
                <c:pt idx="9">
                  <c:v>12797</c:v>
                </c:pt>
                <c:pt idx="12">
                  <c:v>12248</c:v>
                </c:pt>
              </c:numCache>
            </c:numRef>
          </c:val>
          <c:extLst>
            <c:ext xmlns:c16="http://schemas.microsoft.com/office/drawing/2014/chart" uri="{C3380CC4-5D6E-409C-BE32-E72D297353CC}">
              <c16:uniqueId val="{0000000A-8E4A-4845-8761-46312B5697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1491</c:v>
                </c:pt>
                <c:pt idx="2">
                  <c:v>#N/A</c:v>
                </c:pt>
                <c:pt idx="3">
                  <c:v>#N/A</c:v>
                </c:pt>
                <c:pt idx="4">
                  <c:v>1086</c:v>
                </c:pt>
                <c:pt idx="5">
                  <c:v>#N/A</c:v>
                </c:pt>
                <c:pt idx="6">
                  <c:v>#N/A</c:v>
                </c:pt>
                <c:pt idx="7">
                  <c:v>1501</c:v>
                </c:pt>
                <c:pt idx="8">
                  <c:v>#N/A</c:v>
                </c:pt>
                <c:pt idx="9">
                  <c:v>#N/A</c:v>
                </c:pt>
                <c:pt idx="10">
                  <c:v>1058</c:v>
                </c:pt>
                <c:pt idx="11">
                  <c:v>#N/A</c:v>
                </c:pt>
                <c:pt idx="12">
                  <c:v>#N/A</c:v>
                </c:pt>
                <c:pt idx="13">
                  <c:v>506</c:v>
                </c:pt>
                <c:pt idx="14">
                  <c:v>#N/A</c:v>
                </c:pt>
              </c:numCache>
            </c:numRef>
          </c:val>
          <c:smooth val="0"/>
          <c:extLst>
            <c:ext xmlns:c16="http://schemas.microsoft.com/office/drawing/2014/chart" uri="{C3380CC4-5D6E-409C-BE32-E72D297353CC}">
              <c16:uniqueId val="{0000000B-8E4A-4845-8761-46312B5697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2184</c:v>
                </c:pt>
                <c:pt idx="1">
                  <c:v>2243</c:v>
                </c:pt>
                <c:pt idx="2">
                  <c:v>2514</c:v>
                </c:pt>
              </c:numCache>
            </c:numRef>
          </c:val>
          <c:extLst>
            <c:ext xmlns:c16="http://schemas.microsoft.com/office/drawing/2014/chart" uri="{C3380CC4-5D6E-409C-BE32-E72D297353CC}">
              <c16:uniqueId val="{00000000-02EE-41F2-A569-DF1D82A8E4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602</c:v>
                </c:pt>
                <c:pt idx="1">
                  <c:v>598</c:v>
                </c:pt>
                <c:pt idx="2">
                  <c:v>593</c:v>
                </c:pt>
              </c:numCache>
            </c:numRef>
          </c:val>
          <c:extLst>
            <c:ext xmlns:c16="http://schemas.microsoft.com/office/drawing/2014/chart" uri="{C3380CC4-5D6E-409C-BE32-E72D297353CC}">
              <c16:uniqueId val="{00000001-02EE-41F2-A569-DF1D82A8E4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2700</c:v>
                </c:pt>
                <c:pt idx="1">
                  <c:v>2647</c:v>
                </c:pt>
                <c:pt idx="2">
                  <c:v>2560</c:v>
                </c:pt>
              </c:numCache>
            </c:numRef>
          </c:val>
          <c:extLst>
            <c:ext xmlns:c16="http://schemas.microsoft.com/office/drawing/2014/chart" uri="{C3380CC4-5D6E-409C-BE32-E72D297353CC}">
              <c16:uniqueId val="{00000002-02EE-41F2-A569-DF1D82A8E4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15,717
15,662
302.92
12,431,194
11,859,524
566,263
7,107,376
12,247,508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15537"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781553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人口の減少（前年同期△</a:t>
          </a:r>
          <a:r>
            <a:rPr kumimoji="1" lang="en-US" altLang="ja-JP" sz="1100">
              <a:solidFill>
                <a:schemeClr val="dk1"/>
              </a:solidFill>
              <a:effectLst/>
              <a:latin typeface="+mn-lt"/>
              <a:ea typeface="+mn-ea"/>
              <a:cs typeface="+mn-cs"/>
            </a:rPr>
            <a:t>315</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％減）と併せ、農林水産業以外の中心産業が少ないことから財政基盤が弱</a:t>
          </a:r>
          <a:r>
            <a:rPr kumimoji="1" lang="ja-JP" altLang="en-US" sz="1100">
              <a:solidFill>
                <a:schemeClr val="dk1"/>
              </a:solidFill>
              <a:effectLst/>
              <a:latin typeface="+mn-lt"/>
              <a:ea typeface="+mn-ea"/>
              <a:cs typeface="+mn-cs"/>
            </a:rPr>
            <a:t>い。また、市町村類型が変わったことにより類似団体平均より</a:t>
          </a:r>
          <a:r>
            <a:rPr kumimoji="1" lang="en-US" altLang="ja-JP" sz="1100">
              <a:solidFill>
                <a:schemeClr val="dk1"/>
              </a:solidFill>
              <a:effectLst/>
              <a:latin typeface="+mn-lt"/>
              <a:ea typeface="+mn-ea"/>
              <a:cs typeface="+mn-cs"/>
            </a:rPr>
            <a:t>0.24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と大幅に</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基準財政需要額は、令和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29,155</a:t>
          </a:r>
          <a:r>
            <a:rPr kumimoji="1" lang="ja-JP" altLang="ja-JP" sz="1100">
              <a:solidFill>
                <a:schemeClr val="dk1"/>
              </a:solidFill>
              <a:effectLst/>
              <a:latin typeface="+mn-lt"/>
              <a:ea typeface="+mn-ea"/>
              <a:cs typeface="+mn-cs"/>
            </a:rPr>
            <a:t>千円増（令和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％相当）。基準財政収入額は、同じく</a:t>
          </a:r>
          <a:r>
            <a:rPr kumimoji="1" lang="en-US" altLang="ja-JP" sz="1100">
              <a:solidFill>
                <a:schemeClr val="dk1"/>
              </a:solidFill>
              <a:effectLst/>
              <a:latin typeface="+mn-lt"/>
              <a:ea typeface="+mn-ea"/>
              <a:cs typeface="+mn-cs"/>
            </a:rPr>
            <a:t>38,602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％相当）となり、財政力指数は</a:t>
          </a:r>
          <a:r>
            <a:rPr kumimoji="1" lang="ja-JP" altLang="en-US" sz="1100">
              <a:solidFill>
                <a:schemeClr val="dk1"/>
              </a:solidFill>
              <a:effectLst/>
              <a:latin typeface="+mn-lt"/>
              <a:ea typeface="+mn-ea"/>
              <a:cs typeface="+mn-cs"/>
            </a:rPr>
            <a:t>やや減少したが端数処理により同値</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引き続き、自主財源の確保に努めながら、財政の健全化を図る。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57996</xdr:rowOff>
    </xdr:from>
    <xdr:to>
      <xdr:col>23</xdr:col>
      <xdr:colOff>133350</xdr:colOff>
      <xdr:row>45</xdr:row>
      <xdr:rowOff>57996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7732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57996</xdr:rowOff>
    </xdr:from>
    <xdr:to>
      <xdr:col>19</xdr:col>
      <xdr:colOff>133350</xdr:colOff>
      <xdr:row>45</xdr:row>
      <xdr:rowOff>57996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7732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57996</xdr:rowOff>
    </xdr:from>
    <xdr:to>
      <xdr:col>15</xdr:col>
      <xdr:colOff>82550</xdr:colOff>
      <xdr:row>45</xdr:row>
      <xdr:rowOff>74083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7732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17780</xdr:rowOff>
    </xdr:from>
    <xdr:to>
      <xdr:col>15</xdr:col>
      <xdr:colOff>133350</xdr:colOff>
      <xdr:row>44</xdr:row>
      <xdr:rowOff>119380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129557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74083</xdr:rowOff>
    </xdr:from>
    <xdr:to>
      <xdr:col>11</xdr:col>
      <xdr:colOff>31750</xdr:colOff>
      <xdr:row>45</xdr:row>
      <xdr:rowOff>90170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7893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17780</xdr:rowOff>
    </xdr:from>
    <xdr:to>
      <xdr:col>11</xdr:col>
      <xdr:colOff>82550</xdr:colOff>
      <xdr:row>44</xdr:row>
      <xdr:rowOff>119380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129557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129557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7196</xdr:rowOff>
    </xdr:from>
    <xdr:to>
      <xdr:col>23</xdr:col>
      <xdr:colOff>184150</xdr:colOff>
      <xdr:row>45</xdr:row>
      <xdr:rowOff>108796</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74523</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61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7196</xdr:rowOff>
    </xdr:from>
    <xdr:to>
      <xdr:col>19</xdr:col>
      <xdr:colOff>184150</xdr:colOff>
      <xdr:row>45</xdr:row>
      <xdr:rowOff>108796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93573</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80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7196</xdr:rowOff>
    </xdr:from>
    <xdr:to>
      <xdr:col>15</xdr:col>
      <xdr:colOff>133350</xdr:colOff>
      <xdr:row>45</xdr:row>
      <xdr:rowOff>108796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93573</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8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23283</xdr:rowOff>
    </xdr:from>
    <xdr:to>
      <xdr:col>11</xdr:col>
      <xdr:colOff>82550</xdr:colOff>
      <xdr:row>45</xdr:row>
      <xdr:rowOff>124883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39370</xdr:rowOff>
    </xdr:from>
    <xdr:to>
      <xdr:col>7</xdr:col>
      <xdr:colOff>31750</xdr:colOff>
      <xdr:row>45</xdr:row>
      <xdr:rowOff>140970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125747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800">
              <a:solidFill>
                <a:schemeClr val="dk1"/>
              </a:solidFill>
              <a:effectLst/>
              <a:latin typeface="+mn-lt"/>
              <a:ea typeface="+mn-ea"/>
              <a:cs typeface="+mn-cs"/>
            </a:rPr>
            <a:t>前年度と比較して</a:t>
          </a:r>
          <a:r>
            <a:rPr kumimoji="1" lang="en-US" altLang="ja-JP" sz="800">
              <a:solidFill>
                <a:schemeClr val="dk1"/>
              </a:solidFill>
              <a:effectLst/>
              <a:latin typeface="+mn-lt"/>
              <a:ea typeface="+mn-ea"/>
              <a:cs typeface="+mn-cs"/>
            </a:rPr>
            <a:t>4.5</a:t>
          </a:r>
          <a:r>
            <a:rPr kumimoji="1" lang="ja-JP" altLang="ja-JP" sz="800">
              <a:solidFill>
                <a:schemeClr val="dk1"/>
              </a:solidFill>
              <a:effectLst/>
              <a:latin typeface="+mn-lt"/>
              <a:ea typeface="+mn-ea"/>
              <a:cs typeface="+mn-cs"/>
            </a:rPr>
            <a:t>ポイント</a:t>
          </a:r>
          <a:r>
            <a:rPr kumimoji="1" lang="ja-JP" altLang="en-US" sz="800">
              <a:solidFill>
                <a:schemeClr val="dk1"/>
              </a:solidFill>
              <a:effectLst/>
              <a:latin typeface="+mn-lt"/>
              <a:ea typeface="+mn-ea"/>
              <a:cs typeface="+mn-cs"/>
            </a:rPr>
            <a:t>増加</a:t>
          </a:r>
          <a:r>
            <a:rPr kumimoji="1" lang="ja-JP" altLang="ja-JP" sz="800">
              <a:solidFill>
                <a:schemeClr val="dk1"/>
              </a:solidFill>
              <a:effectLst/>
              <a:latin typeface="+mn-lt"/>
              <a:ea typeface="+mn-ea"/>
              <a:cs typeface="+mn-cs"/>
            </a:rPr>
            <a:t>して</a:t>
          </a:r>
          <a:r>
            <a:rPr kumimoji="1" lang="en-US" altLang="ja-JP" sz="800">
              <a:solidFill>
                <a:schemeClr val="dk1"/>
              </a:solidFill>
              <a:effectLst/>
              <a:latin typeface="+mn-lt"/>
              <a:ea typeface="+mn-ea"/>
              <a:cs typeface="+mn-cs"/>
            </a:rPr>
            <a:t>90.3</a:t>
          </a:r>
          <a:r>
            <a:rPr kumimoji="1" lang="ja-JP" altLang="ja-JP" sz="800">
              <a:solidFill>
                <a:schemeClr val="dk1"/>
              </a:solidFill>
              <a:effectLst/>
              <a:latin typeface="+mn-lt"/>
              <a:ea typeface="+mn-ea"/>
              <a:cs typeface="+mn-cs"/>
            </a:rPr>
            <a:t>％とな</a:t>
          </a:r>
          <a:r>
            <a:rPr kumimoji="1" lang="ja-JP" altLang="en-US" sz="800">
              <a:solidFill>
                <a:schemeClr val="dk1"/>
              </a:solidFill>
              <a:effectLst/>
              <a:latin typeface="+mn-lt"/>
              <a:ea typeface="+mn-ea"/>
              <a:cs typeface="+mn-cs"/>
            </a:rPr>
            <a:t>り、また、</a:t>
          </a:r>
          <a:r>
            <a:rPr kumimoji="1" lang="ja-JP" altLang="ja-JP" sz="800">
              <a:solidFill>
                <a:schemeClr val="dk1"/>
              </a:solidFill>
              <a:effectLst/>
              <a:latin typeface="+mn-lt"/>
              <a:ea typeface="+mn-ea"/>
              <a:cs typeface="+mn-cs"/>
            </a:rPr>
            <a:t>市町村類型が変わったこと</a:t>
          </a:r>
          <a:r>
            <a:rPr kumimoji="1" lang="ja-JP" altLang="en-US" sz="800">
              <a:solidFill>
                <a:schemeClr val="dk1"/>
              </a:solidFill>
              <a:effectLst/>
              <a:latin typeface="+mn-lt"/>
              <a:ea typeface="+mn-ea"/>
              <a:cs typeface="+mn-cs"/>
            </a:rPr>
            <a:t>により</a:t>
          </a:r>
          <a:r>
            <a:rPr kumimoji="1" lang="ja-JP" altLang="ja-JP" sz="800">
              <a:solidFill>
                <a:schemeClr val="dk1"/>
              </a:solidFill>
              <a:effectLst/>
              <a:latin typeface="+mn-lt"/>
              <a:ea typeface="+mn-ea"/>
              <a:cs typeface="+mn-cs"/>
            </a:rPr>
            <a:t>類似団体平均を</a:t>
          </a:r>
          <a:r>
            <a:rPr kumimoji="1" lang="en-US" altLang="ja-JP" sz="800">
              <a:solidFill>
                <a:schemeClr val="dk1"/>
              </a:solidFill>
              <a:effectLst/>
              <a:latin typeface="+mn-lt"/>
              <a:ea typeface="+mn-ea"/>
              <a:cs typeface="+mn-cs"/>
            </a:rPr>
            <a:t>6.8</a:t>
          </a:r>
          <a:r>
            <a:rPr kumimoji="1" lang="ja-JP" altLang="ja-JP" sz="800">
              <a:solidFill>
                <a:schemeClr val="dk1"/>
              </a:solidFill>
              <a:effectLst/>
              <a:latin typeface="+mn-lt"/>
              <a:ea typeface="+mn-ea"/>
              <a:cs typeface="+mn-cs"/>
            </a:rPr>
            <a:t>ポイント</a:t>
          </a:r>
          <a:r>
            <a:rPr kumimoji="1" lang="ja-JP" altLang="en-US" sz="800">
              <a:solidFill>
                <a:schemeClr val="dk1"/>
              </a:solidFill>
              <a:effectLst/>
              <a:latin typeface="+mn-lt"/>
              <a:ea typeface="+mn-ea"/>
              <a:cs typeface="+mn-cs"/>
            </a:rPr>
            <a:t>上回った</a:t>
          </a:r>
          <a:r>
            <a:rPr kumimoji="1" lang="ja-JP" altLang="ja-JP" sz="800">
              <a:solidFill>
                <a:schemeClr val="dk1"/>
              </a:solidFill>
              <a:effectLst/>
              <a:latin typeface="+mn-lt"/>
              <a:ea typeface="+mn-ea"/>
              <a:cs typeface="+mn-cs"/>
            </a:rPr>
            <a:t>。歳入は臨時的収入が総額で</a:t>
          </a:r>
          <a:r>
            <a:rPr kumimoji="1" lang="en-US" altLang="ja-JP" sz="800">
              <a:solidFill>
                <a:schemeClr val="dk1"/>
              </a:solidFill>
              <a:effectLst/>
              <a:latin typeface="+mn-lt"/>
              <a:ea typeface="+mn-ea"/>
              <a:cs typeface="+mn-cs"/>
            </a:rPr>
            <a:t>1,638,818</a:t>
          </a:r>
          <a:r>
            <a:rPr kumimoji="1" lang="ja-JP" altLang="ja-JP" sz="800">
              <a:solidFill>
                <a:schemeClr val="dk1"/>
              </a:solidFill>
              <a:effectLst/>
              <a:latin typeface="+mn-lt"/>
              <a:ea typeface="+mn-ea"/>
              <a:cs typeface="+mn-cs"/>
            </a:rPr>
            <a:t>千円の</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、経常的収入が</a:t>
          </a:r>
          <a:r>
            <a:rPr kumimoji="1" lang="en-US" altLang="ja-JP" sz="800">
              <a:solidFill>
                <a:schemeClr val="dk1"/>
              </a:solidFill>
              <a:effectLst/>
              <a:latin typeface="+mn-lt"/>
              <a:ea typeface="+mn-ea"/>
              <a:cs typeface="+mn-cs"/>
            </a:rPr>
            <a:t>282,488</a:t>
          </a:r>
          <a:r>
            <a:rPr kumimoji="1" lang="ja-JP" altLang="ja-JP" sz="800">
              <a:solidFill>
                <a:schemeClr val="dk1"/>
              </a:solidFill>
              <a:effectLst/>
              <a:latin typeface="+mn-lt"/>
              <a:ea typeface="+mn-ea"/>
              <a:cs typeface="+mn-cs"/>
            </a:rPr>
            <a:t>千円の増となった一方、歳出は臨時的支出が</a:t>
          </a:r>
          <a:r>
            <a:rPr kumimoji="1" lang="en-US" altLang="ja-JP" sz="800">
              <a:solidFill>
                <a:schemeClr val="dk1"/>
              </a:solidFill>
              <a:effectLst/>
              <a:latin typeface="+mn-lt"/>
              <a:ea typeface="+mn-ea"/>
              <a:cs typeface="+mn-cs"/>
            </a:rPr>
            <a:t>1,725,289</a:t>
          </a:r>
          <a:r>
            <a:rPr kumimoji="1" lang="ja-JP" altLang="ja-JP" sz="800">
              <a:solidFill>
                <a:schemeClr val="dk1"/>
              </a:solidFill>
              <a:effectLst/>
              <a:latin typeface="+mn-lt"/>
              <a:ea typeface="+mn-ea"/>
              <a:cs typeface="+mn-cs"/>
            </a:rPr>
            <a:t>千円の</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、経常的支出が</a:t>
          </a:r>
          <a:r>
            <a:rPr kumimoji="1" lang="en-US" altLang="ja-JP" sz="800">
              <a:solidFill>
                <a:schemeClr val="dk1"/>
              </a:solidFill>
              <a:effectLst/>
              <a:latin typeface="+mn-lt"/>
              <a:ea typeface="+mn-ea"/>
              <a:cs typeface="+mn-cs"/>
            </a:rPr>
            <a:t>619,693</a:t>
          </a:r>
          <a:r>
            <a:rPr kumimoji="1" lang="ja-JP" altLang="ja-JP" sz="800">
              <a:solidFill>
                <a:schemeClr val="dk1"/>
              </a:solidFill>
              <a:effectLst/>
              <a:latin typeface="+mn-lt"/>
              <a:ea typeface="+mn-ea"/>
              <a:cs typeface="+mn-cs"/>
            </a:rPr>
            <a:t>千円</a:t>
          </a:r>
          <a:r>
            <a:rPr kumimoji="1" lang="ja-JP" altLang="en-US" sz="800">
              <a:solidFill>
                <a:schemeClr val="dk1"/>
              </a:solidFill>
              <a:effectLst/>
              <a:latin typeface="+mn-lt"/>
              <a:ea typeface="+mn-ea"/>
              <a:cs typeface="+mn-cs"/>
            </a:rPr>
            <a:t>増</a:t>
          </a:r>
          <a:r>
            <a:rPr kumimoji="1" lang="ja-JP" altLang="ja-JP" sz="800">
              <a:solidFill>
                <a:schemeClr val="dk1"/>
              </a:solidFill>
              <a:effectLst/>
              <a:latin typeface="+mn-lt"/>
              <a:ea typeface="+mn-ea"/>
              <a:cs typeface="+mn-cs"/>
            </a:rPr>
            <a:t>となったことにより経常収支比率が</a:t>
          </a:r>
          <a:r>
            <a:rPr kumimoji="1" lang="ja-JP" altLang="en-US" sz="800">
              <a:solidFill>
                <a:schemeClr val="dk1"/>
              </a:solidFill>
              <a:effectLst/>
              <a:latin typeface="+mn-lt"/>
              <a:ea typeface="+mn-ea"/>
              <a:cs typeface="+mn-cs"/>
            </a:rPr>
            <a:t>増加</a:t>
          </a:r>
          <a:r>
            <a:rPr kumimoji="1" lang="ja-JP" altLang="ja-JP" sz="800">
              <a:solidFill>
                <a:schemeClr val="dk1"/>
              </a:solidFill>
              <a:effectLst/>
              <a:latin typeface="+mn-lt"/>
              <a:ea typeface="+mn-ea"/>
              <a:cs typeface="+mn-cs"/>
            </a:rPr>
            <a:t>したもの。</a:t>
          </a:r>
          <a:endParaRPr lang="ja-JP" altLang="ja-JP" sz="1000">
            <a:effectLst/>
          </a:endParaRPr>
        </a:p>
        <a:p>
          <a:r>
            <a:rPr kumimoji="1" lang="ja-JP" altLang="ja-JP" sz="800">
              <a:solidFill>
                <a:schemeClr val="dk1"/>
              </a:solidFill>
              <a:effectLst/>
              <a:latin typeface="+mn-lt"/>
              <a:ea typeface="+mn-ea"/>
              <a:cs typeface="+mn-cs"/>
            </a:rPr>
            <a:t>　経常的支出の</a:t>
          </a:r>
          <a:r>
            <a:rPr kumimoji="1" lang="ja-JP" altLang="en-US" sz="800">
              <a:solidFill>
                <a:schemeClr val="dk1"/>
              </a:solidFill>
              <a:effectLst/>
              <a:latin typeface="+mn-lt"/>
              <a:ea typeface="+mn-ea"/>
              <a:cs typeface="+mn-cs"/>
            </a:rPr>
            <a:t>増</a:t>
          </a:r>
          <a:r>
            <a:rPr kumimoji="1" lang="ja-JP" altLang="ja-JP" sz="800">
              <a:solidFill>
                <a:schemeClr val="dk1"/>
              </a:solidFill>
              <a:effectLst/>
              <a:latin typeface="+mn-lt"/>
              <a:ea typeface="+mn-ea"/>
              <a:cs typeface="+mn-cs"/>
            </a:rPr>
            <a:t>要因は、</a:t>
          </a:r>
          <a:r>
            <a:rPr kumimoji="1" lang="ja-JP" altLang="en-US" sz="800">
              <a:solidFill>
                <a:schemeClr val="dk1"/>
              </a:solidFill>
              <a:effectLst/>
              <a:latin typeface="+mn-lt"/>
              <a:ea typeface="+mn-ea"/>
              <a:cs typeface="+mn-cs"/>
            </a:rPr>
            <a:t>臨時的</a:t>
          </a:r>
          <a:r>
            <a:rPr kumimoji="1" lang="ja-JP" altLang="ja-JP" sz="800">
              <a:solidFill>
                <a:schemeClr val="dk1"/>
              </a:solidFill>
              <a:effectLst/>
              <a:latin typeface="+mn-lt"/>
              <a:ea typeface="+mn-ea"/>
              <a:cs typeface="+mn-cs"/>
            </a:rPr>
            <a:t>経費としていた会計年度任用職員</a:t>
          </a:r>
          <a:r>
            <a:rPr kumimoji="1" lang="ja-JP" altLang="en-US" sz="800">
              <a:solidFill>
                <a:schemeClr val="dk1"/>
              </a:solidFill>
              <a:effectLst/>
              <a:latin typeface="+mn-lt"/>
              <a:ea typeface="+mn-ea"/>
              <a:cs typeface="+mn-cs"/>
            </a:rPr>
            <a:t>人件費を経常</a:t>
          </a:r>
          <a:r>
            <a:rPr kumimoji="1" lang="ja-JP" altLang="ja-JP" sz="800">
              <a:solidFill>
                <a:schemeClr val="dk1"/>
              </a:solidFill>
              <a:effectLst/>
              <a:latin typeface="+mn-lt"/>
              <a:ea typeface="+mn-ea"/>
              <a:cs typeface="+mn-cs"/>
            </a:rPr>
            <a:t>的経費に移行したこと</a:t>
          </a:r>
          <a:r>
            <a:rPr kumimoji="1" lang="ja-JP" altLang="en-US" sz="800">
              <a:solidFill>
                <a:schemeClr val="dk1"/>
              </a:solidFill>
              <a:effectLst/>
              <a:latin typeface="+mn-lt"/>
              <a:ea typeface="+mn-ea"/>
              <a:cs typeface="+mn-cs"/>
            </a:rPr>
            <a:t>による人件費の増</a:t>
          </a:r>
          <a:r>
            <a:rPr kumimoji="1" lang="ja-JP" altLang="ja-JP" sz="800">
              <a:solidFill>
                <a:schemeClr val="dk1"/>
              </a:solidFill>
              <a:effectLst/>
              <a:latin typeface="+mn-lt"/>
              <a:ea typeface="+mn-ea"/>
              <a:cs typeface="+mn-cs"/>
            </a:rPr>
            <a:t>等で、経常的収入の増は</a:t>
          </a:r>
          <a:r>
            <a:rPr kumimoji="1" lang="ja-JP" altLang="en-US" sz="800">
              <a:solidFill>
                <a:schemeClr val="dk1"/>
              </a:solidFill>
              <a:effectLst/>
              <a:latin typeface="+mn-lt"/>
              <a:ea typeface="+mn-ea"/>
              <a:cs typeface="+mn-cs"/>
            </a:rPr>
            <a:t>普通</a:t>
          </a:r>
          <a:r>
            <a:rPr kumimoji="1" lang="ja-JP" altLang="ja-JP" sz="800">
              <a:solidFill>
                <a:schemeClr val="dk1"/>
              </a:solidFill>
              <a:effectLst/>
              <a:latin typeface="+mn-lt"/>
              <a:ea typeface="+mn-ea"/>
              <a:cs typeface="+mn-cs"/>
            </a:rPr>
            <a:t>交付税、</a:t>
          </a:r>
          <a:r>
            <a:rPr kumimoji="1" lang="ja-JP" altLang="en-US" sz="800">
              <a:solidFill>
                <a:schemeClr val="dk1"/>
              </a:solidFill>
              <a:effectLst/>
              <a:latin typeface="+mn-lt"/>
              <a:ea typeface="+mn-ea"/>
              <a:cs typeface="+mn-cs"/>
            </a:rPr>
            <a:t>国庫補助金（児童保護分）</a:t>
          </a:r>
          <a:r>
            <a:rPr kumimoji="1" lang="ja-JP" altLang="ja-JP" sz="800">
              <a:solidFill>
                <a:schemeClr val="dk1"/>
              </a:solidFill>
              <a:effectLst/>
              <a:latin typeface="+mn-lt"/>
              <a:ea typeface="+mn-ea"/>
              <a:cs typeface="+mn-cs"/>
            </a:rPr>
            <a:t>の増によるもの。</a:t>
          </a:r>
          <a:endParaRPr lang="ja-JP" altLang="ja-JP" sz="1000">
            <a:effectLst/>
          </a:endParaRPr>
        </a:p>
        <a:p>
          <a:r>
            <a:rPr kumimoji="1" lang="ja-JP" altLang="ja-JP" sz="800">
              <a:solidFill>
                <a:schemeClr val="dk1"/>
              </a:solidFill>
              <a:effectLst/>
              <a:latin typeface="+mn-lt"/>
              <a:ea typeface="+mn-ea"/>
              <a:cs typeface="+mn-cs"/>
            </a:rPr>
            <a:t>　今後は公債費が</a:t>
          </a:r>
          <a:r>
            <a:rPr kumimoji="1" lang="en-US" altLang="ja-JP" sz="800">
              <a:solidFill>
                <a:schemeClr val="dk1"/>
              </a:solidFill>
              <a:effectLst/>
              <a:latin typeface="+mn-lt"/>
              <a:ea typeface="+mn-ea"/>
              <a:cs typeface="+mn-cs"/>
            </a:rPr>
            <a:t>R4</a:t>
          </a:r>
          <a:r>
            <a:rPr kumimoji="1" lang="ja-JP" altLang="ja-JP" sz="800">
              <a:solidFill>
                <a:schemeClr val="dk1"/>
              </a:solidFill>
              <a:effectLst/>
              <a:latin typeface="+mn-lt"/>
              <a:ea typeface="+mn-ea"/>
              <a:cs typeface="+mn-cs"/>
            </a:rPr>
            <a:t>年度にピークを迎えることや、人口減少により交付税額の減が見込まれることから人件費抑制や補助金見直し等により経常経費の縮減を図る。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75184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02748"/>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47261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75184</xdr:rowOff>
    </xdr:from>
    <xdr:to>
      <xdr:col>24</xdr:col>
      <xdr:colOff>12700</xdr:colOff>
      <xdr:row>67</xdr:row>
      <xdr:rowOff>75184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6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508</xdr:rowOff>
    </xdr:from>
    <xdr:to>
      <xdr:col>23</xdr:col>
      <xdr:colOff>133350</xdr:colOff>
      <xdr:row>67</xdr:row>
      <xdr:rowOff>46228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316208"/>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26687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99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508</xdr:rowOff>
    </xdr:from>
    <xdr:to>
      <xdr:col>19</xdr:col>
      <xdr:colOff>133350</xdr:colOff>
      <xdr:row>67</xdr:row>
      <xdr:rowOff>104140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316208"/>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162052</xdr:rowOff>
    </xdr:from>
    <xdr:to>
      <xdr:col>19</xdr:col>
      <xdr:colOff>184150</xdr:colOff>
      <xdr:row>67</xdr:row>
      <xdr:rowOff>92202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47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76979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56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104140</xdr:rowOff>
    </xdr:from>
    <xdr:to>
      <xdr:col>15</xdr:col>
      <xdr:colOff>82550</xdr:colOff>
      <xdr:row>67</xdr:row>
      <xdr:rowOff>108966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59129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157226</xdr:rowOff>
    </xdr:from>
    <xdr:to>
      <xdr:col>15</xdr:col>
      <xdr:colOff>133350</xdr:colOff>
      <xdr:row>67</xdr:row>
      <xdr:rowOff>87376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47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97553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24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70358</xdr:rowOff>
    </xdr:from>
    <xdr:to>
      <xdr:col>11</xdr:col>
      <xdr:colOff>31750</xdr:colOff>
      <xdr:row>67</xdr:row>
      <xdr:rowOff>108966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5575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162052</xdr:rowOff>
    </xdr:from>
    <xdr:to>
      <xdr:col>11</xdr:col>
      <xdr:colOff>82550</xdr:colOff>
      <xdr:row>67</xdr:row>
      <xdr:rowOff>92202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47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102379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24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137922</xdr:rowOff>
    </xdr:from>
    <xdr:to>
      <xdr:col>7</xdr:col>
      <xdr:colOff>31750</xdr:colOff>
      <xdr:row>67</xdr:row>
      <xdr:rowOff>68072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45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78249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22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166878</xdr:rowOff>
    </xdr:from>
    <xdr:to>
      <xdr:col>23</xdr:col>
      <xdr:colOff>184150</xdr:colOff>
      <xdr:row>67</xdr:row>
      <xdr:rowOff>97028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48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62755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37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121158</xdr:rowOff>
    </xdr:from>
    <xdr:to>
      <xdr:col>19</xdr:col>
      <xdr:colOff>184150</xdr:colOff>
      <xdr:row>66</xdr:row>
      <xdr:rowOff>51308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61485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3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53340</xdr:rowOff>
    </xdr:from>
    <xdr:to>
      <xdr:col>15</xdr:col>
      <xdr:colOff>133350</xdr:colOff>
      <xdr:row>67</xdr:row>
      <xdr:rowOff>154940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139717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58166</xdr:rowOff>
    </xdr:from>
    <xdr:to>
      <xdr:col>11</xdr:col>
      <xdr:colOff>82550</xdr:colOff>
      <xdr:row>67</xdr:row>
      <xdr:rowOff>159766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5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144543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63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19558</xdr:rowOff>
    </xdr:from>
    <xdr:to>
      <xdr:col>7</xdr:col>
      <xdr:colOff>31750</xdr:colOff>
      <xdr:row>67</xdr:row>
      <xdr:rowOff>121158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5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105935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59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１人当たり決算額は前年度と比べ</a:t>
          </a:r>
          <a:r>
            <a:rPr kumimoji="1" lang="en-US" altLang="ja-JP" sz="1000">
              <a:solidFill>
                <a:schemeClr val="dk1"/>
              </a:solidFill>
              <a:effectLst/>
              <a:latin typeface="+mn-lt"/>
              <a:ea typeface="+mn-ea"/>
              <a:cs typeface="+mn-cs"/>
            </a:rPr>
            <a:t>10,041</a:t>
          </a:r>
          <a:r>
            <a:rPr kumimoji="1" lang="ja-JP" altLang="ja-JP" sz="1000">
              <a:solidFill>
                <a:schemeClr val="dk1"/>
              </a:solidFill>
              <a:effectLst/>
              <a:latin typeface="+mn-lt"/>
              <a:ea typeface="+mn-ea"/>
              <a:cs typeface="+mn-cs"/>
            </a:rPr>
            <a:t>円増加、また、市町村類型が変わったことにより類似団体平均</a:t>
          </a:r>
          <a:r>
            <a:rPr kumimoji="1" lang="ja-JP" altLang="en-US" sz="1000">
              <a:solidFill>
                <a:schemeClr val="dk1"/>
              </a:solidFill>
              <a:effectLst/>
              <a:latin typeface="+mn-lt"/>
              <a:ea typeface="+mn-ea"/>
              <a:cs typeface="+mn-cs"/>
            </a:rPr>
            <a:t>を大幅に上回った</a:t>
          </a:r>
          <a:r>
            <a:rPr kumimoji="1" lang="ja-JP" altLang="ja-JP" sz="1000">
              <a:solidFill>
                <a:schemeClr val="dk1"/>
              </a:solidFill>
              <a:effectLst/>
              <a:latin typeface="+mn-lt"/>
              <a:ea typeface="+mn-ea"/>
              <a:cs typeface="+mn-cs"/>
            </a:rPr>
            <a:t>。分母側の人口減少は避けられないことから分子側の伸びを抑制する必要がある。</a:t>
          </a:r>
          <a:endParaRPr lang="ja-JP" altLang="ja-JP" sz="1100">
            <a:effectLst/>
          </a:endParaRPr>
        </a:p>
        <a:p>
          <a:r>
            <a:rPr kumimoji="1" lang="ja-JP" altLang="ja-JP" sz="1000">
              <a:solidFill>
                <a:schemeClr val="dk1"/>
              </a:solidFill>
              <a:effectLst/>
              <a:latin typeface="+mn-lt"/>
              <a:ea typeface="+mn-ea"/>
              <a:cs typeface="+mn-cs"/>
            </a:rPr>
            <a:t>　人件費は、</a:t>
          </a:r>
          <a:r>
            <a:rPr kumimoji="1" lang="ja-JP" altLang="en-US" sz="1000">
              <a:solidFill>
                <a:schemeClr val="dk1"/>
              </a:solidFill>
              <a:effectLst/>
              <a:latin typeface="+mn-lt"/>
              <a:ea typeface="+mn-ea"/>
              <a:cs typeface="+mn-cs"/>
            </a:rPr>
            <a:t>種市こども園の民営化等により</a:t>
          </a:r>
          <a:r>
            <a:rPr kumimoji="1" lang="en-US" altLang="ja-JP" sz="1000">
              <a:solidFill>
                <a:schemeClr val="dk1"/>
              </a:solidFill>
              <a:effectLst/>
              <a:latin typeface="+mn-lt"/>
              <a:ea typeface="+mn-ea"/>
              <a:cs typeface="+mn-cs"/>
            </a:rPr>
            <a:t>26,814</a:t>
          </a:r>
          <a:r>
            <a:rPr kumimoji="1" lang="ja-JP" altLang="en-US"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1.4</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物件費は、</a:t>
          </a:r>
          <a:r>
            <a:rPr kumimoji="1" lang="ja-JP" altLang="en-US" sz="1000">
              <a:solidFill>
                <a:schemeClr val="dk1"/>
              </a:solidFill>
              <a:effectLst/>
              <a:latin typeface="+mn-lt"/>
              <a:ea typeface="+mn-ea"/>
              <a:cs typeface="+mn-cs"/>
            </a:rPr>
            <a:t>新型コロナウイルスワクチン予防接種業務委託料、コンビニ交付システム導入委託料等により</a:t>
          </a:r>
          <a:r>
            <a:rPr kumimoji="1" lang="ja-JP" altLang="ja-JP" sz="1000">
              <a:solidFill>
                <a:schemeClr val="dk1"/>
              </a:solidFill>
              <a:effectLst/>
              <a:latin typeface="+mn-lt"/>
              <a:ea typeface="+mn-ea"/>
              <a:cs typeface="+mn-cs"/>
            </a:rPr>
            <a:t>全体で</a:t>
          </a:r>
          <a:r>
            <a:rPr kumimoji="1" lang="en-US" altLang="ja-JP" sz="1000">
              <a:solidFill>
                <a:schemeClr val="dk1"/>
              </a:solidFill>
              <a:effectLst/>
              <a:latin typeface="+mn-lt"/>
              <a:ea typeface="+mn-ea"/>
              <a:cs typeface="+mn-cs"/>
            </a:rPr>
            <a:t>101,672</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7.5</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定員管理適正化による人件費抑制や公共施設管理適正化による維持補修費の縮減等により経費削減に努めたい</a:t>
          </a:r>
          <a:r>
            <a:rPr kumimoji="1" lang="ja-JP" altLang="en-US" sz="10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95678</xdr:rowOff>
    </xdr:from>
    <xdr:to>
      <xdr:col>23</xdr:col>
      <xdr:colOff>133350</xdr:colOff>
      <xdr:row>86</xdr:row>
      <xdr:rowOff>4992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68928"/>
          <a:ext cx="838200" cy="8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122727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5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38602</xdr:rowOff>
    </xdr:from>
    <xdr:to>
      <xdr:col>19</xdr:col>
      <xdr:colOff>133350</xdr:colOff>
      <xdr:row>85</xdr:row>
      <xdr:rowOff>95678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11852"/>
          <a:ext cx="889000" cy="5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122996</xdr:rowOff>
    </xdr:from>
    <xdr:to>
      <xdr:col>19</xdr:col>
      <xdr:colOff>184150</xdr:colOff>
      <xdr:row>86</xdr:row>
      <xdr:rowOff>53146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69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37923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782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99039</xdr:rowOff>
    </xdr:from>
    <xdr:to>
      <xdr:col>15</xdr:col>
      <xdr:colOff>82550</xdr:colOff>
      <xdr:row>85</xdr:row>
      <xdr:rowOff>38602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00839"/>
          <a:ext cx="889000" cy="11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170241</xdr:rowOff>
    </xdr:from>
    <xdr:to>
      <xdr:col>15</xdr:col>
      <xdr:colOff>133350</xdr:colOff>
      <xdr:row>85</xdr:row>
      <xdr:rowOff>100391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85168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65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79485</xdr:rowOff>
    </xdr:from>
    <xdr:to>
      <xdr:col>11</xdr:col>
      <xdr:colOff>31750</xdr:colOff>
      <xdr:row>84</xdr:row>
      <xdr:rowOff>99039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81285"/>
          <a:ext cx="889000" cy="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166694</xdr:rowOff>
    </xdr:from>
    <xdr:to>
      <xdr:col>11</xdr:col>
      <xdr:colOff>82550</xdr:colOff>
      <xdr:row>85</xdr:row>
      <xdr:rowOff>96844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56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81621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6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66264</xdr:rowOff>
    </xdr:from>
    <xdr:to>
      <xdr:col>7</xdr:col>
      <xdr:colOff>31750</xdr:colOff>
      <xdr:row>84</xdr:row>
      <xdr:rowOff>167864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46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152641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55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125642</xdr:rowOff>
    </xdr:from>
    <xdr:to>
      <xdr:col>23</xdr:col>
      <xdr:colOff>184150</xdr:colOff>
      <xdr:row>86</xdr:row>
      <xdr:rowOff>55792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9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97719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7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44878</xdr:rowOff>
    </xdr:from>
    <xdr:to>
      <xdr:col>19</xdr:col>
      <xdr:colOff>184150</xdr:colOff>
      <xdr:row>85</xdr:row>
      <xdr:rowOff>146478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156655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8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159252</xdr:rowOff>
    </xdr:from>
    <xdr:to>
      <xdr:col>15</xdr:col>
      <xdr:colOff>133350</xdr:colOff>
      <xdr:row>85</xdr:row>
      <xdr:rowOff>89402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6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99579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2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48239</xdr:rowOff>
    </xdr:from>
    <xdr:to>
      <xdr:col>11</xdr:col>
      <xdr:colOff>82550</xdr:colOff>
      <xdr:row>84</xdr:row>
      <xdr:rowOff>149839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5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160016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1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28685</xdr:rowOff>
    </xdr:from>
    <xdr:to>
      <xdr:col>7</xdr:col>
      <xdr:colOff>31750</xdr:colOff>
      <xdr:row>84</xdr:row>
      <xdr:rowOff>130285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140462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9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と同値</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91.8</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、市町村類型が変わったことにより類似団体平均との差は</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ポイントに</a:t>
          </a:r>
          <a:r>
            <a:rPr kumimoji="1" lang="ja-JP" altLang="en-US" sz="1100">
              <a:solidFill>
                <a:schemeClr val="dk1"/>
              </a:solidFill>
              <a:effectLst/>
              <a:latin typeface="+mn-lt"/>
              <a:ea typeface="+mn-ea"/>
              <a:cs typeface="+mn-cs"/>
            </a:rPr>
            <a:t>拡大</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高齢・高給者の退職及び採用職員の初任給が経験年数階層内の他職員に比べて低いことや、大卒・高卒の経験年数</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年以上の職員分布の変動による階層変動に伴い、指数</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前年度比減となった。　</a:t>
          </a:r>
          <a:endParaRPr lang="ja-JP" altLang="ja-JP" sz="1400">
            <a:effectLst/>
          </a:endParaRPr>
        </a:p>
        <a:p>
          <a:r>
            <a:rPr kumimoji="1" lang="ja-JP" altLang="ja-JP" sz="1100">
              <a:solidFill>
                <a:schemeClr val="dk1"/>
              </a:solidFill>
              <a:effectLst/>
              <a:latin typeface="+mn-lt"/>
              <a:ea typeface="+mn-ea"/>
              <a:cs typeface="+mn-cs"/>
            </a:rPr>
            <a:t>　総人件費の削減に努める一方でラスパイレス指数の改善にも取り組む必要があり、両方のバランスを取りながら適正な定員管理を進める。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164193</xdr:rowOff>
    </xdr:from>
    <xdr:to>
      <xdr:col>81</xdr:col>
      <xdr:colOff>44450</xdr:colOff>
      <xdr:row>79</xdr:row>
      <xdr:rowOff>164193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3708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79</xdr:row>
      <xdr:rowOff>164193</xdr:rowOff>
    </xdr:from>
    <xdr:to>
      <xdr:col>77</xdr:col>
      <xdr:colOff>44450</xdr:colOff>
      <xdr:row>80</xdr:row>
      <xdr:rowOff>61686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37087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133350</xdr:rowOff>
    </xdr:from>
    <xdr:to>
      <xdr:col>77</xdr:col>
      <xdr:colOff>95250</xdr:colOff>
      <xdr:row>83</xdr:row>
      <xdr:rowOff>63500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48277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7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27214</xdr:rowOff>
    </xdr:from>
    <xdr:to>
      <xdr:col>72</xdr:col>
      <xdr:colOff>203200</xdr:colOff>
      <xdr:row>80</xdr:row>
      <xdr:rowOff>61686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7432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27214</xdr:rowOff>
    </xdr:from>
    <xdr:to>
      <xdr:col>68</xdr:col>
      <xdr:colOff>152400</xdr:colOff>
      <xdr:row>80</xdr:row>
      <xdr:rowOff>165100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37432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13607</xdr:rowOff>
    </xdr:from>
    <xdr:to>
      <xdr:col>68</xdr:col>
      <xdr:colOff>203200</xdr:colOff>
      <xdr:row>83</xdr:row>
      <xdr:rowOff>115207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99984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113393</xdr:rowOff>
    </xdr:from>
    <xdr:to>
      <xdr:col>81</xdr:col>
      <xdr:colOff>95250</xdr:colOff>
      <xdr:row>80</xdr:row>
      <xdr:rowOff>43543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34670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113393</xdr:rowOff>
    </xdr:from>
    <xdr:to>
      <xdr:col>77</xdr:col>
      <xdr:colOff>95250</xdr:colOff>
      <xdr:row>80</xdr:row>
      <xdr:rowOff>43543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53720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10886</xdr:rowOff>
    </xdr:from>
    <xdr:to>
      <xdr:col>73</xdr:col>
      <xdr:colOff>44450</xdr:colOff>
      <xdr:row>80</xdr:row>
      <xdr:rowOff>112486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122663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147864</xdr:rowOff>
    </xdr:from>
    <xdr:to>
      <xdr:col>68</xdr:col>
      <xdr:colOff>203200</xdr:colOff>
      <xdr:row>80</xdr:row>
      <xdr:rowOff>78014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88191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前年比で</a:t>
          </a:r>
          <a:r>
            <a:rPr kumimoji="1" lang="en-US" altLang="ja-JP" sz="1100">
              <a:solidFill>
                <a:schemeClr val="dk1"/>
              </a:solidFill>
              <a:effectLst/>
              <a:latin typeface="+mn-lt"/>
              <a:ea typeface="+mn-ea"/>
              <a:cs typeface="+mn-cs"/>
            </a:rPr>
            <a:t>0.25</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市町村類型が変わったことにより類似団体平均との差異が</a:t>
          </a:r>
          <a:r>
            <a:rPr kumimoji="1" lang="en-US" altLang="ja-JP" sz="1100">
              <a:solidFill>
                <a:schemeClr val="dk1"/>
              </a:solidFill>
              <a:effectLst/>
              <a:latin typeface="+mn-lt"/>
              <a:ea typeface="+mn-ea"/>
              <a:cs typeface="+mn-cs"/>
            </a:rPr>
            <a:t>3.09</a:t>
          </a:r>
          <a:r>
            <a:rPr kumimoji="1" lang="ja-JP" altLang="ja-JP" sz="1100">
              <a:solidFill>
                <a:schemeClr val="dk1"/>
              </a:solidFill>
              <a:effectLst/>
              <a:latin typeface="+mn-lt"/>
              <a:ea typeface="+mn-ea"/>
              <a:cs typeface="+mn-cs"/>
            </a:rPr>
            <a:t>ポイントに開いた。</a:t>
          </a:r>
          <a:endParaRPr lang="ja-JP" altLang="ja-JP" sz="1400">
            <a:effectLst/>
          </a:endParaRPr>
        </a:p>
        <a:p>
          <a:r>
            <a:rPr kumimoji="1" lang="ja-JP" altLang="ja-JP" sz="1100">
              <a:solidFill>
                <a:schemeClr val="dk1"/>
              </a:solidFill>
              <a:effectLst/>
              <a:latin typeface="+mn-lt"/>
              <a:ea typeface="+mn-ea"/>
              <a:cs typeface="+mn-cs"/>
            </a:rPr>
            <a:t>　一般職員等における職員数は対前年度１人減であったが、分母となる人口の減（</a:t>
          </a:r>
          <a:r>
            <a:rPr kumimoji="1" lang="en-US" altLang="ja-JP" sz="1100">
              <a:solidFill>
                <a:schemeClr val="dk1"/>
              </a:solidFill>
              <a:effectLst/>
              <a:latin typeface="+mn-lt"/>
              <a:ea typeface="+mn-ea"/>
              <a:cs typeface="+mn-cs"/>
            </a:rPr>
            <a:t>16,436</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16,032</a:t>
          </a:r>
          <a:r>
            <a:rPr kumimoji="1" lang="ja-JP" altLang="ja-JP" sz="1100">
              <a:solidFill>
                <a:schemeClr val="dk1"/>
              </a:solidFill>
              <a:effectLst/>
              <a:latin typeface="+mn-lt"/>
              <a:ea typeface="+mn-ea"/>
              <a:cs typeface="+mn-cs"/>
            </a:rPr>
            <a:t>人）が影響したものである。</a:t>
          </a:r>
          <a:endParaRPr lang="ja-JP" altLang="ja-JP" sz="1400">
            <a:effectLst/>
          </a:endParaRPr>
        </a:p>
        <a:p>
          <a:r>
            <a:rPr kumimoji="1" lang="ja-JP" altLang="ja-JP" sz="1100">
              <a:solidFill>
                <a:schemeClr val="dk1"/>
              </a:solidFill>
              <a:effectLst/>
              <a:latin typeface="+mn-lt"/>
              <a:ea typeface="+mn-ea"/>
              <a:cs typeface="+mn-cs"/>
            </a:rPr>
            <a:t>　今後は再任用職員や定年延長を加味しつつ、定員管理計画に基づき適材適所・適正配置を基本とした定員管理を推進していく。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161502</xdr:rowOff>
    </xdr:from>
    <xdr:to>
      <xdr:col>81</xdr:col>
      <xdr:colOff>44450</xdr:colOff>
      <xdr:row>66</xdr:row>
      <xdr:rowOff>40322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305752"/>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70502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111231</xdr:rowOff>
    </xdr:from>
    <xdr:to>
      <xdr:col>77</xdr:col>
      <xdr:colOff>44450</xdr:colOff>
      <xdr:row>65</xdr:row>
      <xdr:rowOff>161502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255481"/>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24765</xdr:rowOff>
    </xdr:from>
    <xdr:to>
      <xdr:col>77</xdr:col>
      <xdr:colOff>95250</xdr:colOff>
      <xdr:row>64</xdr:row>
      <xdr:rowOff>126365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136542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18732</xdr:rowOff>
    </xdr:from>
    <xdr:to>
      <xdr:col>72</xdr:col>
      <xdr:colOff>203200</xdr:colOff>
      <xdr:row>65</xdr:row>
      <xdr:rowOff>111231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162982"/>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18732</xdr:rowOff>
    </xdr:from>
    <xdr:to>
      <xdr:col>73</xdr:col>
      <xdr:colOff>44450</xdr:colOff>
      <xdr:row>64</xdr:row>
      <xdr:rowOff>120332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99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130509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6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99695</xdr:rowOff>
    </xdr:from>
    <xdr:to>
      <xdr:col>68</xdr:col>
      <xdr:colOff>152400</xdr:colOff>
      <xdr:row>65</xdr:row>
      <xdr:rowOff>18732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07249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121814</xdr:rowOff>
    </xdr:from>
    <xdr:to>
      <xdr:col>68</xdr:col>
      <xdr:colOff>203200</xdr:colOff>
      <xdr:row>64</xdr:row>
      <xdr:rowOff>51964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92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62141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57468</xdr:rowOff>
    </xdr:from>
    <xdr:to>
      <xdr:col>64</xdr:col>
      <xdr:colOff>152400</xdr:colOff>
      <xdr:row>63</xdr:row>
      <xdr:rowOff>159068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169245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160972</xdr:rowOff>
    </xdr:from>
    <xdr:to>
      <xdr:col>81</xdr:col>
      <xdr:colOff>95250</xdr:colOff>
      <xdr:row>66</xdr:row>
      <xdr:rowOff>91122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3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133049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27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110702</xdr:rowOff>
    </xdr:from>
    <xdr:to>
      <xdr:col>77</xdr:col>
      <xdr:colOff>95250</xdr:colOff>
      <xdr:row>66</xdr:row>
      <xdr:rowOff>40852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25629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341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60431</xdr:rowOff>
    </xdr:from>
    <xdr:to>
      <xdr:col>73</xdr:col>
      <xdr:colOff>44450</xdr:colOff>
      <xdr:row>65</xdr:row>
      <xdr:rowOff>162031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2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146808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2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139382</xdr:rowOff>
    </xdr:from>
    <xdr:to>
      <xdr:col>68</xdr:col>
      <xdr:colOff>203200</xdr:colOff>
      <xdr:row>65</xdr:row>
      <xdr:rowOff>69532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54309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48895</xdr:rowOff>
    </xdr:from>
    <xdr:to>
      <xdr:col>64</xdr:col>
      <xdr:colOff>152400</xdr:colOff>
      <xdr:row>64</xdr:row>
      <xdr:rowOff>150495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135272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800">
              <a:solidFill>
                <a:schemeClr val="dk1"/>
              </a:solidFill>
              <a:effectLst/>
              <a:latin typeface="+mn-lt"/>
              <a:ea typeface="+mn-ea"/>
              <a:cs typeface="+mn-cs"/>
            </a:rPr>
            <a:t>前年度比</a:t>
          </a:r>
          <a:r>
            <a:rPr kumimoji="1" lang="en-US" altLang="ja-JP" sz="800">
              <a:solidFill>
                <a:schemeClr val="dk1"/>
              </a:solidFill>
              <a:effectLst/>
              <a:latin typeface="+mn-lt"/>
              <a:ea typeface="+mn-ea"/>
              <a:cs typeface="+mn-cs"/>
            </a:rPr>
            <a:t>0.6</a:t>
          </a:r>
          <a:r>
            <a:rPr kumimoji="1" lang="ja-JP" altLang="ja-JP" sz="800">
              <a:solidFill>
                <a:schemeClr val="dk1"/>
              </a:solidFill>
              <a:effectLst/>
              <a:latin typeface="+mn-lt"/>
              <a:ea typeface="+mn-ea"/>
              <a:cs typeface="+mn-cs"/>
            </a:rPr>
            <a:t>ポイント改善し</a:t>
          </a:r>
          <a:r>
            <a:rPr kumimoji="1" lang="ja-JP" altLang="en-US" sz="800">
              <a:solidFill>
                <a:schemeClr val="dk1"/>
              </a:solidFill>
              <a:effectLst/>
              <a:latin typeface="+mn-lt"/>
              <a:ea typeface="+mn-ea"/>
              <a:cs typeface="+mn-cs"/>
            </a:rPr>
            <a:t>たが</a:t>
          </a:r>
          <a:r>
            <a:rPr kumimoji="1" lang="ja-JP" altLang="ja-JP" sz="800">
              <a:solidFill>
                <a:schemeClr val="dk1"/>
              </a:solidFill>
              <a:effectLst/>
              <a:latin typeface="+mn-lt"/>
              <a:ea typeface="+mn-ea"/>
              <a:cs typeface="+mn-cs"/>
            </a:rPr>
            <a:t>、市町村類型が変わったことにより類似団体との差は</a:t>
          </a:r>
          <a:r>
            <a:rPr kumimoji="1" lang="en-US" altLang="ja-JP" sz="800">
              <a:solidFill>
                <a:schemeClr val="dk1"/>
              </a:solidFill>
              <a:effectLst/>
              <a:latin typeface="+mn-lt"/>
              <a:ea typeface="+mn-ea"/>
              <a:cs typeface="+mn-cs"/>
            </a:rPr>
            <a:t>3.6</a:t>
          </a:r>
          <a:r>
            <a:rPr kumimoji="1" lang="ja-JP" altLang="ja-JP" sz="800">
              <a:solidFill>
                <a:schemeClr val="dk1"/>
              </a:solidFill>
              <a:effectLst/>
              <a:latin typeface="+mn-lt"/>
              <a:ea typeface="+mn-ea"/>
              <a:cs typeface="+mn-cs"/>
            </a:rPr>
            <a:t>ポイントに</a:t>
          </a:r>
          <a:r>
            <a:rPr kumimoji="1" lang="ja-JP" altLang="en-US" sz="800">
              <a:solidFill>
                <a:schemeClr val="dk1"/>
              </a:solidFill>
              <a:effectLst/>
              <a:latin typeface="+mn-lt"/>
              <a:ea typeface="+mn-ea"/>
              <a:cs typeface="+mn-cs"/>
            </a:rPr>
            <a:t>拡大</a:t>
          </a:r>
          <a:r>
            <a:rPr kumimoji="1" lang="ja-JP" altLang="ja-JP" sz="800">
              <a:solidFill>
                <a:schemeClr val="dk1"/>
              </a:solidFill>
              <a:effectLst/>
              <a:latin typeface="+mn-lt"/>
              <a:ea typeface="+mn-ea"/>
              <a:cs typeface="+mn-cs"/>
            </a:rPr>
            <a:t>した。事業費補正により基準財政需要額に算入された公債費は</a:t>
          </a:r>
          <a:r>
            <a:rPr kumimoji="1" lang="en-US" altLang="ja-JP" sz="800">
              <a:solidFill>
                <a:schemeClr val="dk1"/>
              </a:solidFill>
              <a:effectLst/>
              <a:latin typeface="+mn-lt"/>
              <a:ea typeface="+mn-ea"/>
              <a:cs typeface="+mn-cs"/>
            </a:rPr>
            <a:t>29,172</a:t>
          </a:r>
          <a:r>
            <a:rPr kumimoji="1" lang="ja-JP" altLang="ja-JP" sz="800">
              <a:solidFill>
                <a:schemeClr val="dk1"/>
              </a:solidFill>
              <a:effectLst/>
              <a:latin typeface="+mn-lt"/>
              <a:ea typeface="+mn-ea"/>
              <a:cs typeface="+mn-cs"/>
            </a:rPr>
            <a:t>千円の減となったものの、災害復旧費等に係る基準財政需要額</a:t>
          </a:r>
          <a:r>
            <a:rPr kumimoji="1" lang="ja-JP" altLang="en-US" sz="800">
              <a:solidFill>
                <a:schemeClr val="dk1"/>
              </a:solidFill>
              <a:effectLst/>
              <a:latin typeface="+mn-lt"/>
              <a:ea typeface="+mn-ea"/>
              <a:cs typeface="+mn-cs"/>
            </a:rPr>
            <a:t>は過疎対策事業債、東日本大震災全国緊急防災施策債償還費、合併特例事業債の増等により</a:t>
          </a:r>
          <a:r>
            <a:rPr kumimoji="1" lang="en-US" altLang="ja-JP" sz="800">
              <a:solidFill>
                <a:schemeClr val="dk1"/>
              </a:solidFill>
              <a:effectLst/>
              <a:latin typeface="+mn-lt"/>
              <a:ea typeface="+mn-ea"/>
              <a:cs typeface="+mn-cs"/>
            </a:rPr>
            <a:t>45,289</a:t>
          </a:r>
          <a:r>
            <a:rPr kumimoji="1" lang="ja-JP" altLang="ja-JP" sz="800">
              <a:solidFill>
                <a:schemeClr val="dk1"/>
              </a:solidFill>
              <a:effectLst/>
              <a:latin typeface="+mn-lt"/>
              <a:ea typeface="+mn-ea"/>
              <a:cs typeface="+mn-cs"/>
            </a:rPr>
            <a:t>千円の増となり、基準財政需要額算入額は</a:t>
          </a:r>
          <a:r>
            <a:rPr kumimoji="1" lang="en-US" altLang="ja-JP" sz="800">
              <a:solidFill>
                <a:schemeClr val="dk1"/>
              </a:solidFill>
              <a:effectLst/>
              <a:latin typeface="+mn-lt"/>
              <a:ea typeface="+mn-ea"/>
              <a:cs typeface="+mn-cs"/>
            </a:rPr>
            <a:t>7,188</a:t>
          </a:r>
          <a:r>
            <a:rPr kumimoji="1" lang="ja-JP" altLang="ja-JP" sz="800">
              <a:solidFill>
                <a:schemeClr val="dk1"/>
              </a:solidFill>
              <a:effectLst/>
              <a:latin typeface="+mn-lt"/>
              <a:ea typeface="+mn-ea"/>
              <a:cs typeface="+mn-cs"/>
            </a:rPr>
            <a:t>千円の増となった。一方、元利償還金は、</a:t>
          </a:r>
          <a:r>
            <a:rPr kumimoji="1" lang="ja-JP" altLang="en-US" sz="800">
              <a:solidFill>
                <a:schemeClr val="dk1"/>
              </a:solidFill>
              <a:effectLst/>
              <a:latin typeface="+mn-lt"/>
              <a:ea typeface="+mn-ea"/>
              <a:cs typeface="+mn-cs"/>
            </a:rPr>
            <a:t>地域総合整備事業債、辺地対策事業債、地方道路等整備事業債、公営住宅建設事業債、公共事業等債の減等により</a:t>
          </a:r>
          <a:r>
            <a:rPr kumimoji="1" lang="en-US" altLang="ja-JP" sz="800">
              <a:solidFill>
                <a:schemeClr val="dk1"/>
              </a:solidFill>
              <a:effectLst/>
              <a:latin typeface="+mn-lt"/>
              <a:ea typeface="+mn-ea"/>
              <a:cs typeface="+mn-cs"/>
            </a:rPr>
            <a:t>17,580</a:t>
          </a:r>
          <a:r>
            <a:rPr kumimoji="1" lang="ja-JP" altLang="ja-JP" sz="800">
              <a:solidFill>
                <a:schemeClr val="dk1"/>
              </a:solidFill>
              <a:effectLst/>
              <a:latin typeface="+mn-lt"/>
              <a:ea typeface="+mn-ea"/>
              <a:cs typeface="+mn-cs"/>
            </a:rPr>
            <a:t>千円の減となった。標準税収入額等が増加したことにより比率が改善したものである。公債費は</a:t>
          </a:r>
          <a:r>
            <a:rPr kumimoji="1" lang="en-US" altLang="ja-JP" sz="800">
              <a:solidFill>
                <a:schemeClr val="dk1"/>
              </a:solidFill>
              <a:effectLst/>
              <a:latin typeface="+mn-lt"/>
              <a:ea typeface="+mn-ea"/>
              <a:cs typeface="+mn-cs"/>
            </a:rPr>
            <a:t>R4</a:t>
          </a:r>
          <a:r>
            <a:rPr kumimoji="1" lang="ja-JP" altLang="ja-JP" sz="800">
              <a:solidFill>
                <a:schemeClr val="dk1"/>
              </a:solidFill>
              <a:effectLst/>
              <a:latin typeface="+mn-lt"/>
              <a:ea typeface="+mn-ea"/>
              <a:cs typeface="+mn-cs"/>
            </a:rPr>
            <a:t>年度にピークを迎える見通しであることから、予算の選択と集中を徹底し町債発行の平準化に努め、プライマリーバランスの黒字を確保し引き続き比率改善を図る。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8382</xdr:rowOff>
    </xdr:from>
    <xdr:to>
      <xdr:col>81</xdr:col>
      <xdr:colOff>44450</xdr:colOff>
      <xdr:row>43</xdr:row>
      <xdr:rowOff>66294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38073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66294</xdr:rowOff>
    </xdr:from>
    <xdr:to>
      <xdr:col>77</xdr:col>
      <xdr:colOff>44450</xdr:colOff>
      <xdr:row>43</xdr:row>
      <xdr:rowOff>104902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4386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27686</xdr:rowOff>
    </xdr:from>
    <xdr:to>
      <xdr:col>72</xdr:col>
      <xdr:colOff>203200</xdr:colOff>
      <xdr:row>43</xdr:row>
      <xdr:rowOff>104902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40003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43</xdr:row>
      <xdr:rowOff>27686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3228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129032</xdr:rowOff>
    </xdr:from>
    <xdr:to>
      <xdr:col>81</xdr:col>
      <xdr:colOff>95250</xdr:colOff>
      <xdr:row>43</xdr:row>
      <xdr:rowOff>59182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101109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15494</xdr:rowOff>
    </xdr:from>
    <xdr:to>
      <xdr:col>77</xdr:col>
      <xdr:colOff>95250</xdr:colOff>
      <xdr:row>43</xdr:row>
      <xdr:rowOff>117094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101871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54102</xdr:rowOff>
    </xdr:from>
    <xdr:to>
      <xdr:col>73</xdr:col>
      <xdr:colOff>44450</xdr:colOff>
      <xdr:row>43</xdr:row>
      <xdr:rowOff>155702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140479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148336</xdr:rowOff>
    </xdr:from>
    <xdr:to>
      <xdr:col>68</xdr:col>
      <xdr:colOff>203200</xdr:colOff>
      <xdr:row>43</xdr:row>
      <xdr:rowOff>78486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63263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800">
              <a:solidFill>
                <a:schemeClr val="dk1"/>
              </a:solidFill>
              <a:effectLst/>
              <a:latin typeface="+mn-lt"/>
              <a:ea typeface="+mn-ea"/>
              <a:cs typeface="+mn-cs"/>
            </a:rPr>
            <a:t>市町村類型が変わったことにより</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類似団体より</a:t>
          </a:r>
          <a:r>
            <a:rPr kumimoji="1" lang="en-US" altLang="ja-JP" sz="800">
              <a:solidFill>
                <a:schemeClr val="dk1"/>
              </a:solidFill>
              <a:effectLst/>
              <a:latin typeface="+mn-lt"/>
              <a:ea typeface="+mn-ea"/>
              <a:cs typeface="+mn-cs"/>
            </a:rPr>
            <a:t>8.7</a:t>
          </a:r>
          <a:r>
            <a:rPr kumimoji="1" lang="ja-JP" altLang="ja-JP" sz="800">
              <a:solidFill>
                <a:schemeClr val="dk1"/>
              </a:solidFill>
              <a:effectLst/>
              <a:latin typeface="+mn-lt"/>
              <a:ea typeface="+mn-ea"/>
              <a:cs typeface="+mn-cs"/>
            </a:rPr>
            <a:t>ポイント高いものの、前年度比では</a:t>
          </a:r>
          <a:r>
            <a:rPr kumimoji="1" lang="en-US" altLang="ja-JP" sz="800">
              <a:solidFill>
                <a:schemeClr val="dk1"/>
              </a:solidFill>
              <a:effectLst/>
              <a:latin typeface="+mn-lt"/>
              <a:ea typeface="+mn-ea"/>
              <a:cs typeface="+mn-cs"/>
            </a:rPr>
            <a:t>10.2</a:t>
          </a:r>
          <a:r>
            <a:rPr kumimoji="1" lang="ja-JP" altLang="ja-JP" sz="800">
              <a:solidFill>
                <a:schemeClr val="dk1"/>
              </a:solidFill>
              <a:effectLst/>
              <a:latin typeface="+mn-lt"/>
              <a:ea typeface="+mn-ea"/>
              <a:cs typeface="+mn-cs"/>
            </a:rPr>
            <a:t>ポイント改善した。</a:t>
          </a:r>
          <a:endParaRPr lang="ja-JP" altLang="ja-JP" sz="1000">
            <a:effectLst/>
          </a:endParaRPr>
        </a:p>
        <a:p>
          <a:r>
            <a:rPr kumimoji="1" lang="ja-JP" altLang="ja-JP" sz="800">
              <a:solidFill>
                <a:schemeClr val="dk1"/>
              </a:solidFill>
              <a:effectLst/>
              <a:latin typeface="+mn-lt"/>
              <a:ea typeface="+mn-ea"/>
              <a:cs typeface="+mn-cs"/>
            </a:rPr>
            <a:t>　算式の分子では、地方債現在高の減、公営企業債等繰入見込額の減により分子全体で、</a:t>
          </a:r>
          <a:r>
            <a:rPr kumimoji="1" lang="en-US" altLang="ja-JP" sz="800">
              <a:solidFill>
                <a:schemeClr val="dk1"/>
              </a:solidFill>
              <a:effectLst/>
              <a:latin typeface="+mn-lt"/>
              <a:ea typeface="+mn-ea"/>
              <a:cs typeface="+mn-cs"/>
            </a:rPr>
            <a:t>52.1</a:t>
          </a:r>
          <a:r>
            <a:rPr kumimoji="1" lang="ja-JP" altLang="ja-JP" sz="800">
              <a:solidFill>
                <a:schemeClr val="dk1"/>
              </a:solidFill>
              <a:effectLst/>
              <a:latin typeface="+mn-lt"/>
              <a:ea typeface="+mn-ea"/>
              <a:cs typeface="+mn-cs"/>
            </a:rPr>
            <a:t>ポイント減となった。</a:t>
          </a:r>
          <a:endParaRPr lang="ja-JP" altLang="ja-JP" sz="1000">
            <a:effectLst/>
          </a:endParaRPr>
        </a:p>
        <a:p>
          <a:r>
            <a:rPr kumimoji="1" lang="ja-JP" altLang="ja-JP" sz="800">
              <a:solidFill>
                <a:schemeClr val="dk1"/>
              </a:solidFill>
              <a:effectLst/>
              <a:latin typeface="+mn-lt"/>
              <a:ea typeface="+mn-ea"/>
              <a:cs typeface="+mn-cs"/>
            </a:rPr>
            <a:t>　分母では、標準財政規模が</a:t>
          </a:r>
          <a:r>
            <a:rPr kumimoji="1" lang="en-US" altLang="ja-JP" sz="800">
              <a:solidFill>
                <a:schemeClr val="dk1"/>
              </a:solidFill>
              <a:effectLst/>
              <a:latin typeface="+mn-lt"/>
              <a:ea typeface="+mn-ea"/>
              <a:cs typeface="+mn-cs"/>
            </a:rPr>
            <a:t>3.2</a:t>
          </a:r>
          <a:r>
            <a:rPr kumimoji="1" lang="ja-JP" altLang="ja-JP" sz="800">
              <a:solidFill>
                <a:schemeClr val="dk1"/>
              </a:solidFill>
              <a:effectLst/>
              <a:latin typeface="+mn-lt"/>
              <a:ea typeface="+mn-ea"/>
              <a:cs typeface="+mn-cs"/>
            </a:rPr>
            <a:t>ポイントの増、控除となる算入公債費が</a:t>
          </a:r>
          <a:r>
            <a:rPr kumimoji="1" lang="en-US" altLang="ja-JP" sz="800">
              <a:solidFill>
                <a:schemeClr val="dk1"/>
              </a:solidFill>
              <a:effectLst/>
              <a:latin typeface="+mn-lt"/>
              <a:ea typeface="+mn-ea"/>
              <a:cs typeface="+mn-cs"/>
            </a:rPr>
            <a:t>0.9</a:t>
          </a:r>
          <a:r>
            <a:rPr kumimoji="1" lang="ja-JP" altLang="ja-JP" sz="800">
              <a:solidFill>
                <a:schemeClr val="dk1"/>
              </a:solidFill>
              <a:effectLst/>
              <a:latin typeface="+mn-lt"/>
              <a:ea typeface="+mn-ea"/>
              <a:cs typeface="+mn-cs"/>
            </a:rPr>
            <a:t>ポイントの増となったものの分母全体で</a:t>
          </a:r>
          <a:r>
            <a:rPr kumimoji="1" lang="en-US" altLang="ja-JP" sz="800">
              <a:solidFill>
                <a:schemeClr val="dk1"/>
              </a:solidFill>
              <a:effectLst/>
              <a:latin typeface="+mn-lt"/>
              <a:ea typeface="+mn-ea"/>
              <a:cs typeface="+mn-cs"/>
            </a:rPr>
            <a:t>3.8</a:t>
          </a:r>
          <a:r>
            <a:rPr kumimoji="1" lang="ja-JP" altLang="ja-JP" sz="800">
              <a:solidFill>
                <a:schemeClr val="dk1"/>
              </a:solidFill>
              <a:effectLst/>
              <a:latin typeface="+mn-lt"/>
              <a:ea typeface="+mn-ea"/>
              <a:cs typeface="+mn-cs"/>
            </a:rPr>
            <a:t>ポイントの増となった。</a:t>
          </a:r>
          <a:endParaRPr lang="ja-JP" altLang="ja-JP" sz="1000">
            <a:effectLst/>
          </a:endParaRPr>
        </a:p>
        <a:p>
          <a:r>
            <a:rPr kumimoji="1" lang="ja-JP" altLang="ja-JP" sz="800">
              <a:solidFill>
                <a:schemeClr val="dk1"/>
              </a:solidFill>
              <a:effectLst/>
              <a:latin typeface="+mn-lt"/>
              <a:ea typeface="+mn-ea"/>
              <a:cs typeface="+mn-cs"/>
            </a:rPr>
            <a:t>　起債発行の平準化等により地方債現在高をコントロールするとともに、可能な限り有利な起債を活用し算入公債費の確保に努める。基金の計画的な管理運用等により充当可能財源を確保し持続可能な財政運営を目指す。</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169228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570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141305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169228</xdr:rowOff>
    </xdr:from>
    <xdr:to>
      <xdr:col>81</xdr:col>
      <xdr:colOff>133350</xdr:colOff>
      <xdr:row>22</xdr:row>
      <xdr:rowOff>169228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4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145309</xdr:rowOff>
    </xdr:from>
    <xdr:to>
      <xdr:col>81</xdr:col>
      <xdr:colOff>44450</xdr:colOff>
      <xdr:row>16</xdr:row>
      <xdr:rowOff>7514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545609"/>
          <a:ext cx="8382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7514</xdr:rowOff>
    </xdr:from>
    <xdr:to>
      <xdr:col>77</xdr:col>
      <xdr:colOff>44450</xdr:colOff>
      <xdr:row>17</xdr:row>
      <xdr:rowOff>8996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750714"/>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31644</xdr:rowOff>
    </xdr:from>
    <xdr:to>
      <xdr:col>72</xdr:col>
      <xdr:colOff>203200</xdr:colOff>
      <xdr:row>17</xdr:row>
      <xdr:rowOff>8996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774844"/>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150283</xdr:rowOff>
    </xdr:from>
    <xdr:to>
      <xdr:col>73</xdr:col>
      <xdr:colOff>44450</xdr:colOff>
      <xdr:row>16</xdr:row>
      <xdr:rowOff>80433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90610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31644</xdr:rowOff>
    </xdr:from>
    <xdr:to>
      <xdr:col>68</xdr:col>
      <xdr:colOff>152400</xdr:colOff>
      <xdr:row>16</xdr:row>
      <xdr:rowOff>170392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774844"/>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146262</xdr:rowOff>
    </xdr:from>
    <xdr:to>
      <xdr:col>68</xdr:col>
      <xdr:colOff>203200</xdr:colOff>
      <xdr:row>16</xdr:row>
      <xdr:rowOff>76412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1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86589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48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146262</xdr:rowOff>
    </xdr:from>
    <xdr:to>
      <xdr:col>64</xdr:col>
      <xdr:colOff>152400</xdr:colOff>
      <xdr:row>16</xdr:row>
      <xdr:rowOff>76412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1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86589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8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94509</xdr:rowOff>
    </xdr:from>
    <xdr:to>
      <xdr:col>81</xdr:col>
      <xdr:colOff>95250</xdr:colOff>
      <xdr:row>15</xdr:row>
      <xdr:rowOff>24659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49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66586</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46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128164</xdr:rowOff>
    </xdr:from>
    <xdr:to>
      <xdr:col>77</xdr:col>
      <xdr:colOff>95250</xdr:colOff>
      <xdr:row>16</xdr:row>
      <xdr:rowOff>58314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6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43091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786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129646</xdr:rowOff>
    </xdr:from>
    <xdr:to>
      <xdr:col>73</xdr:col>
      <xdr:colOff>44450</xdr:colOff>
      <xdr:row>17</xdr:row>
      <xdr:rowOff>59796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8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44573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95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152294</xdr:rowOff>
    </xdr:from>
    <xdr:to>
      <xdr:col>68</xdr:col>
      <xdr:colOff>203200</xdr:colOff>
      <xdr:row>16</xdr:row>
      <xdr:rowOff>82444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72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67221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81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119592</xdr:rowOff>
    </xdr:from>
    <xdr:to>
      <xdr:col>64</xdr:col>
      <xdr:colOff>152400</xdr:colOff>
      <xdr:row>17</xdr:row>
      <xdr:rowOff>49742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8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34519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94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15,717
15,662
302.92
12,431,194
11,859,524
566,263
7,107,376
12,247,508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ポイント減少し、類似団体平均を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ポイント下回った。</a:t>
          </a:r>
          <a:r>
            <a:rPr kumimoji="1" lang="ja-JP" altLang="en-US" sz="1100">
              <a:solidFill>
                <a:schemeClr val="dk1"/>
              </a:solidFill>
              <a:effectLst/>
              <a:latin typeface="+mn-lt"/>
              <a:ea typeface="+mn-ea"/>
              <a:cs typeface="+mn-cs"/>
            </a:rPr>
            <a:t>種市こども園の民営化等により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a:t>
          </a:r>
          <a:r>
            <a:rPr kumimoji="1" lang="ja-JP" altLang="ja-JP" sz="1100">
              <a:solidFill>
                <a:schemeClr val="dk1"/>
              </a:solidFill>
              <a:effectLst/>
              <a:latin typeface="+mn-lt"/>
              <a:ea typeface="+mn-ea"/>
              <a:cs typeface="+mn-cs"/>
            </a:rPr>
            <a:t>件費全体では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計画的な定員管理の推進が必要である。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35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37</xdr:row>
      <xdr:rowOff>37846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489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9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57912</xdr:rowOff>
    </xdr:from>
    <xdr:to>
      <xdr:col>11</xdr:col>
      <xdr:colOff>60325</xdr:colOff>
      <xdr:row>36</xdr:row>
      <xdr:rowOff>159512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xdr:rowOff>
    </xdr:from>
    <xdr:to>
      <xdr:col>24</xdr:col>
      <xdr:colOff>76200</xdr:colOff>
      <xdr:row>36</xdr:row>
      <xdr:rowOff>113792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28719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前年度から増減なく、類似団体平均との差は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ポイントに縮小した。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委託料が増となったことにより、物件費の経常経費全体で</a:t>
          </a:r>
          <a:r>
            <a:rPr kumimoji="1" lang="en-US" altLang="ja-JP" sz="1100">
              <a:solidFill>
                <a:schemeClr val="dk1"/>
              </a:solidFill>
              <a:effectLst/>
              <a:latin typeface="+mn-lt"/>
              <a:ea typeface="+mn-ea"/>
              <a:cs typeface="+mn-cs"/>
            </a:rPr>
            <a:t>54,613</a:t>
          </a:r>
          <a:r>
            <a:rPr kumimoji="1" lang="ja-JP" altLang="en-US" sz="1100">
              <a:solidFill>
                <a:schemeClr val="dk1"/>
              </a:solidFill>
              <a:effectLst/>
              <a:latin typeface="+mn-lt"/>
              <a:ea typeface="+mn-ea"/>
              <a:cs typeface="+mn-cs"/>
            </a:rPr>
            <a:t>千円の増となったが、</a:t>
          </a:r>
          <a:r>
            <a:rPr kumimoji="1" lang="ja-JP" altLang="ja-JP" sz="1100">
              <a:solidFill>
                <a:schemeClr val="dk1"/>
              </a:solidFill>
              <a:effectLst/>
              <a:latin typeface="+mn-lt"/>
              <a:ea typeface="+mn-ea"/>
              <a:cs typeface="+mn-cs"/>
            </a:rPr>
            <a:t>経常的一般財源が増加したことにより比率は横ばいとなったもの。</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今後、施設の老朽化に伴う物件費の増加が見込まれることから、公共施設</a:t>
          </a:r>
          <a:r>
            <a:rPr kumimoji="1" lang="ja-JP" altLang="en-US" sz="1100">
              <a:solidFill>
                <a:schemeClr val="dk1"/>
              </a:solidFill>
              <a:effectLst/>
              <a:latin typeface="+mn-lt"/>
              <a:ea typeface="+mn-ea"/>
              <a:cs typeface="+mn-cs"/>
            </a:rPr>
            <a:t>等総合</a:t>
          </a:r>
          <a:r>
            <a:rPr kumimoji="1" lang="ja-JP" altLang="ja-JP" sz="1100">
              <a:solidFill>
                <a:schemeClr val="dk1"/>
              </a:solidFill>
              <a:effectLst/>
              <a:latin typeface="+mn-lt"/>
              <a:ea typeface="+mn-ea"/>
              <a:cs typeface="+mn-cs"/>
            </a:rPr>
            <a:t>管理計画に基づき施設の統廃合などによる物件費の徹底した見直しを行い改善に努める。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0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17</xdr:row>
      <xdr:rowOff>6350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035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69850</xdr:rowOff>
    </xdr:from>
    <xdr:to>
      <xdr:col>74</xdr:col>
      <xdr:colOff>31750</xdr:colOff>
      <xdr:row>18</xdr:row>
      <xdr:rowOff>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156227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152400</xdr:rowOff>
    </xdr:from>
    <xdr:to>
      <xdr:col>69</xdr:col>
      <xdr:colOff>92075</xdr:colOff>
      <xdr:row>17</xdr:row>
      <xdr:rowOff>6350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9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57150</xdr:rowOff>
    </xdr:from>
    <xdr:to>
      <xdr:col>69</xdr:col>
      <xdr:colOff>142875</xdr:colOff>
      <xdr:row>17</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54627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101600</xdr:rowOff>
    </xdr:from>
    <xdr:to>
      <xdr:col>65</xdr:col>
      <xdr:colOff>53975</xdr:colOff>
      <xdr:row>17</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41927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扶助費に係る経常収支比率は類似団体平均を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補助事業の保育給付費等の増により増加したものである。</a:t>
          </a:r>
          <a:endParaRPr lang="ja-JP" altLang="ja-JP" sz="1400">
            <a:effectLst/>
          </a:endParaRPr>
        </a:p>
        <a:p>
          <a:r>
            <a:rPr kumimoji="1" lang="ja-JP" altLang="ja-JP" sz="1100">
              <a:solidFill>
                <a:schemeClr val="dk1"/>
              </a:solidFill>
              <a:effectLst/>
              <a:latin typeface="+mn-lt"/>
              <a:ea typeface="+mn-ea"/>
              <a:cs typeface="+mn-cs"/>
            </a:rPr>
            <a:t>　町民サービスに直結する経費であり上昇傾向にあるが、財政を過度に圧迫することのないように注視する。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135165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996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xdr:rowOff>
    </xdr:from>
    <xdr:to>
      <xdr:col>11</xdr:col>
      <xdr:colOff>60325</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その他に係る経常収支比率は前年より</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し、類似団体比</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の増により</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が増</a:t>
          </a:r>
          <a:r>
            <a:rPr kumimoji="1" lang="ja-JP" altLang="ja-JP" sz="1100">
              <a:solidFill>
                <a:schemeClr val="dk1"/>
              </a:solidFill>
              <a:effectLst/>
              <a:latin typeface="+mn-lt"/>
              <a:ea typeface="+mn-ea"/>
              <a:cs typeface="+mn-cs"/>
            </a:rPr>
            <a:t>となったもの。</a:t>
          </a:r>
          <a:endParaRPr lang="ja-JP" altLang="ja-JP" sz="1400">
            <a:effectLst/>
          </a:endParaRPr>
        </a:p>
        <a:p>
          <a:r>
            <a:rPr kumimoji="1" lang="ja-JP" altLang="ja-JP" sz="1100">
              <a:solidFill>
                <a:schemeClr val="dk1"/>
              </a:solidFill>
              <a:effectLst/>
              <a:latin typeface="+mn-lt"/>
              <a:ea typeface="+mn-ea"/>
              <a:cs typeface="+mn-cs"/>
            </a:rPr>
            <a:t>　特別会計においては独立採算の原則に立ち、一般会計に負担が生じる繰り入れに依存しないように、引き続き努める。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121557</xdr:rowOff>
    </xdr:from>
    <xdr:to>
      <xdr:col>82</xdr:col>
      <xdr:colOff>107950</xdr:colOff>
      <xdr:row>55</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036957"/>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40112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121557</xdr:rowOff>
    </xdr:from>
    <xdr:to>
      <xdr:col>78</xdr:col>
      <xdr:colOff>69850</xdr:colOff>
      <xdr:row>52</xdr:row>
      <xdr:rowOff>154215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036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154215</xdr:rowOff>
    </xdr:from>
    <xdr:to>
      <xdr:col>73</xdr:col>
      <xdr:colOff>180975</xdr:colOff>
      <xdr:row>52</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069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80934</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52</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144235</xdr:rowOff>
    </xdr:from>
    <xdr:to>
      <xdr:col>69</xdr:col>
      <xdr:colOff>142875</xdr:colOff>
      <xdr:row>56</xdr:row>
      <xdr:rowOff>74385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59162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70049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70757</xdr:rowOff>
    </xdr:from>
    <xdr:to>
      <xdr:col>78</xdr:col>
      <xdr:colOff>120650</xdr:colOff>
      <xdr:row>53</xdr:row>
      <xdr:rowOff>907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11084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75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103415</xdr:rowOff>
    </xdr:from>
    <xdr:to>
      <xdr:col>74</xdr:col>
      <xdr:colOff>31750</xdr:colOff>
      <xdr:row>53</xdr:row>
      <xdr:rowOff>33565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43742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114300</xdr:rowOff>
    </xdr:from>
    <xdr:to>
      <xdr:col>69</xdr:col>
      <xdr:colOff>142875</xdr:colOff>
      <xdr:row>53</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114300</xdr:rowOff>
    </xdr:from>
    <xdr:to>
      <xdr:col>65</xdr:col>
      <xdr:colOff>53975</xdr:colOff>
      <xdr:row>53</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し、類似団体平均を上回っている。</a:t>
          </a:r>
          <a:endParaRPr lang="ja-JP" altLang="ja-JP" sz="1400">
            <a:effectLst/>
          </a:endParaRPr>
        </a:p>
        <a:p>
          <a:r>
            <a:rPr kumimoji="1" lang="ja-JP" altLang="ja-JP" sz="1100">
              <a:solidFill>
                <a:schemeClr val="dk1"/>
              </a:solidFill>
              <a:effectLst/>
              <a:latin typeface="+mn-lt"/>
              <a:ea typeface="+mn-ea"/>
              <a:cs typeface="+mn-cs"/>
            </a:rPr>
            <a:t>　経常的一般財源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したものの、飲食業等事業継続支援給付金等の増により、比率が増となったもの。</a:t>
          </a:r>
          <a:endParaRPr lang="ja-JP" altLang="ja-JP" sz="1400">
            <a:effectLst/>
          </a:endParaRPr>
        </a:p>
        <a:p>
          <a:r>
            <a:rPr kumimoji="1" lang="ja-JP" altLang="ja-JP" sz="1100">
              <a:solidFill>
                <a:schemeClr val="dk1"/>
              </a:solidFill>
              <a:effectLst/>
              <a:latin typeface="+mn-lt"/>
              <a:ea typeface="+mn-ea"/>
              <a:cs typeface="+mn-cs"/>
            </a:rPr>
            <a:t>　今後とも、通常事業分については町単独補助金の整理や合理化を図り、補助費等の抑制に努める。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27940</xdr:rowOff>
    </xdr:from>
    <xdr:to>
      <xdr:col>82</xdr:col>
      <xdr:colOff>107950</xdr:colOff>
      <xdr:row>38</xdr:row>
      <xdr:rowOff>66040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543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27940</xdr:rowOff>
    </xdr:from>
    <xdr:to>
      <xdr:col>78</xdr:col>
      <xdr:colOff>69850</xdr:colOff>
      <xdr:row>38</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54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38</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48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37</xdr:row>
      <xdr:rowOff>138430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451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158767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148590</xdr:rowOff>
    </xdr:from>
    <xdr:to>
      <xdr:col>78</xdr:col>
      <xdr:colOff>120650</xdr:colOff>
      <xdr:row>38</xdr:row>
      <xdr:rowOff>78740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63517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a:t>
          </a:r>
          <a:r>
            <a:rPr kumimoji="1" lang="ja-JP" altLang="en-US" sz="1100">
              <a:solidFill>
                <a:schemeClr val="dk1"/>
              </a:solidFill>
              <a:effectLst/>
              <a:latin typeface="+mn-lt"/>
              <a:ea typeface="+mn-ea"/>
              <a:cs typeface="+mn-cs"/>
            </a:rPr>
            <a:t>増減なしであるが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市町村類型が変わったことにより</a:t>
          </a:r>
          <a:r>
            <a:rPr kumimoji="1" lang="ja-JP" altLang="ja-JP" sz="1100">
              <a:solidFill>
                <a:schemeClr val="dk1"/>
              </a:solidFill>
              <a:effectLst/>
              <a:latin typeface="+mn-lt"/>
              <a:ea typeface="+mn-ea"/>
              <a:cs typeface="+mn-cs"/>
            </a:rPr>
            <a:t>類似団体平均との差は</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ポイントに</a:t>
          </a:r>
          <a:r>
            <a:rPr kumimoji="1" lang="ja-JP" altLang="en-US" sz="1100">
              <a:solidFill>
                <a:schemeClr val="dk1"/>
              </a:solidFill>
              <a:effectLst/>
              <a:latin typeface="+mn-lt"/>
              <a:ea typeface="+mn-ea"/>
              <a:cs typeface="+mn-cs"/>
            </a:rPr>
            <a:t>拡大</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緊急防災・減災事業債、</a:t>
          </a:r>
          <a:r>
            <a:rPr kumimoji="1" lang="ja-JP" altLang="ja-JP" sz="1100">
              <a:solidFill>
                <a:schemeClr val="dk1"/>
              </a:solidFill>
              <a:effectLst/>
              <a:latin typeface="+mn-lt"/>
              <a:ea typeface="+mn-ea"/>
              <a:cs typeface="+mn-cs"/>
            </a:rPr>
            <a:t>過疎対策事業債、</a:t>
          </a:r>
          <a:r>
            <a:rPr kumimoji="1" lang="ja-JP" altLang="en-US" sz="1100">
              <a:solidFill>
                <a:schemeClr val="dk1"/>
              </a:solidFill>
              <a:effectLst/>
              <a:latin typeface="+mn-lt"/>
              <a:ea typeface="+mn-ea"/>
              <a:cs typeface="+mn-cs"/>
            </a:rPr>
            <a:t>臨時財政対策債の</a:t>
          </a:r>
          <a:r>
            <a:rPr kumimoji="1" lang="ja-JP" altLang="ja-JP" sz="1100">
              <a:solidFill>
                <a:schemeClr val="dk1"/>
              </a:solidFill>
              <a:effectLst/>
              <a:latin typeface="+mn-lt"/>
              <a:ea typeface="+mn-ea"/>
              <a:cs typeface="+mn-cs"/>
            </a:rPr>
            <a:t>増により公債費</a:t>
          </a:r>
          <a:r>
            <a:rPr kumimoji="1" lang="ja-JP" altLang="en-US" sz="1100">
              <a:solidFill>
                <a:schemeClr val="dk1"/>
              </a:solidFill>
              <a:effectLst/>
              <a:latin typeface="+mn-lt"/>
              <a:ea typeface="+mn-ea"/>
              <a:cs typeface="+mn-cs"/>
            </a:rPr>
            <a:t>の経常経費</a:t>
          </a:r>
          <a:r>
            <a:rPr kumimoji="1" lang="ja-JP" altLang="ja-JP" sz="1100">
              <a:solidFill>
                <a:schemeClr val="dk1"/>
              </a:solidFill>
              <a:effectLst/>
              <a:latin typeface="+mn-lt"/>
              <a:ea typeface="+mn-ea"/>
              <a:cs typeface="+mn-cs"/>
            </a:rPr>
            <a:t>全体で</a:t>
          </a:r>
          <a:r>
            <a:rPr kumimoji="1" lang="en-US" altLang="ja-JP" sz="1100">
              <a:solidFill>
                <a:schemeClr val="dk1"/>
              </a:solidFill>
              <a:effectLst/>
              <a:latin typeface="+mn-lt"/>
              <a:ea typeface="+mn-ea"/>
              <a:cs typeface="+mn-cs"/>
            </a:rPr>
            <a:t>49,334</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となった一方、経常的一般財源が増加したこと</a:t>
          </a:r>
          <a:r>
            <a:rPr kumimoji="1" lang="ja-JP" altLang="en-US" sz="1100">
              <a:solidFill>
                <a:schemeClr val="dk1"/>
              </a:solidFill>
              <a:effectLst/>
              <a:latin typeface="+mn-lt"/>
              <a:ea typeface="+mn-ea"/>
              <a:cs typeface="+mn-cs"/>
            </a:rPr>
            <a:t>により比率は横ばいとなったもの。</a:t>
          </a:r>
          <a:endParaRPr lang="ja-JP" altLang="ja-JP" sz="1400">
            <a:effectLst/>
          </a:endParaRPr>
        </a:p>
        <a:p>
          <a:r>
            <a:rPr kumimoji="1" lang="ja-JP" altLang="ja-JP" sz="1100">
              <a:solidFill>
                <a:schemeClr val="dk1"/>
              </a:solidFill>
              <a:effectLst/>
              <a:latin typeface="+mn-lt"/>
              <a:ea typeface="+mn-ea"/>
              <a:cs typeface="+mn-cs"/>
            </a:rPr>
            <a:t>　今後においてもプライマリーバランスの確保、実質公債費比率の動向を見極めながら、緊急性、必要性を検討し事業の取捨選択に努める。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56135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1420"/>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28212</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56135</xdr:rowOff>
    </xdr:from>
    <xdr:to>
      <xdr:col>24</xdr:col>
      <xdr:colOff>114300</xdr:colOff>
      <xdr:row>79</xdr:row>
      <xdr:rowOff>56135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60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33274</xdr:rowOff>
    </xdr:from>
    <xdr:to>
      <xdr:col>24</xdr:col>
      <xdr:colOff>25400</xdr:colOff>
      <xdr:row>79</xdr:row>
      <xdr:rowOff>33274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5778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124713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5778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160782</xdr:rowOff>
    </xdr:from>
    <xdr:to>
      <xdr:col>20</xdr:col>
      <xdr:colOff>38100</xdr:colOff>
      <xdr:row>78</xdr:row>
      <xdr:rowOff>90932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101109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88137</xdr:rowOff>
    </xdr:from>
    <xdr:to>
      <xdr:col>15</xdr:col>
      <xdr:colOff>98425</xdr:colOff>
      <xdr:row>79</xdr:row>
      <xdr:rowOff>124713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6326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142494</xdr:rowOff>
    </xdr:from>
    <xdr:to>
      <xdr:col>15</xdr:col>
      <xdr:colOff>149225</xdr:colOff>
      <xdr:row>78</xdr:row>
      <xdr:rowOff>72644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82821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88137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582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153924</xdr:rowOff>
    </xdr:from>
    <xdr:to>
      <xdr:col>24</xdr:col>
      <xdr:colOff>76200</xdr:colOff>
      <xdr:row>79</xdr:row>
      <xdr:rowOff>84074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62501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3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153924</xdr:rowOff>
    </xdr:from>
    <xdr:to>
      <xdr:col>20</xdr:col>
      <xdr:colOff>38100</xdr:colOff>
      <xdr:row>79</xdr:row>
      <xdr:rowOff>84074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68851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73913</xdr:rowOff>
    </xdr:from>
    <xdr:to>
      <xdr:col>15</xdr:col>
      <xdr:colOff>149225</xdr:colOff>
      <xdr:row>80</xdr:row>
      <xdr:rowOff>4063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160290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37337</xdr:rowOff>
    </xdr:from>
    <xdr:to>
      <xdr:col>11</xdr:col>
      <xdr:colOff>60325</xdr:colOff>
      <xdr:row>79</xdr:row>
      <xdr:rowOff>138937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123714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73423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公債費以外の経常収支比率は前年度比</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市町村類型が変わったことにより類似</a:t>
          </a:r>
          <a:r>
            <a:rPr kumimoji="1" lang="ja-JP" altLang="ja-JP" sz="1100">
              <a:solidFill>
                <a:schemeClr val="dk1"/>
              </a:solidFill>
              <a:effectLst/>
              <a:latin typeface="+mn-lt"/>
              <a:ea typeface="+mn-ea"/>
              <a:cs typeface="+mn-cs"/>
            </a:rPr>
            <a:t>団体</a:t>
          </a:r>
          <a:r>
            <a:rPr kumimoji="1" lang="ja-JP" altLang="en-US" sz="1100">
              <a:solidFill>
                <a:schemeClr val="dk1"/>
              </a:solidFill>
              <a:effectLst/>
              <a:latin typeface="+mn-lt"/>
              <a:ea typeface="+mn-ea"/>
              <a:cs typeface="+mn-cs"/>
            </a:rPr>
            <a:t>平均と同値となった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経常的支出のうち扶助費、補助費等</a:t>
          </a:r>
          <a:r>
            <a:rPr kumimoji="1" lang="ja-JP" altLang="en-US" sz="1100">
              <a:solidFill>
                <a:schemeClr val="dk1"/>
              </a:solidFill>
              <a:effectLst/>
              <a:latin typeface="+mn-lt"/>
              <a:ea typeface="+mn-ea"/>
              <a:cs typeface="+mn-cs"/>
            </a:rPr>
            <a:t>が増</a:t>
          </a:r>
          <a:r>
            <a:rPr kumimoji="1" lang="ja-JP" altLang="ja-JP" sz="1100">
              <a:solidFill>
                <a:schemeClr val="dk1"/>
              </a:solidFill>
              <a:effectLst/>
              <a:latin typeface="+mn-lt"/>
              <a:ea typeface="+mn-ea"/>
              <a:cs typeface="+mn-cs"/>
            </a:rPr>
            <a:t>となったことが要因となっている。</a:t>
          </a:r>
          <a:endParaRPr lang="ja-JP" altLang="ja-JP" sz="1400">
            <a:effectLst/>
          </a:endParaRPr>
        </a:p>
        <a:p>
          <a:r>
            <a:rPr kumimoji="1" lang="ja-JP" altLang="ja-JP" sz="1100">
              <a:solidFill>
                <a:schemeClr val="dk1"/>
              </a:solidFill>
              <a:effectLst/>
              <a:latin typeface="+mn-lt"/>
              <a:ea typeface="+mn-ea"/>
              <a:cs typeface="+mn-cs"/>
            </a:rPr>
            <a:t>　経常経費であり簡単に削減することのできない費目ではあるが、町単独補助金の整理合理化を図るなどし、引き続き抑制に努める。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78</xdr:row>
      <xdr:rowOff>62992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30352"/>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28719</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78</xdr:row>
      <xdr:rowOff>26415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30352"/>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763</xdr:rowOff>
    </xdr:from>
    <xdr:to>
      <xdr:col>78</xdr:col>
      <xdr:colOff>120650</xdr:colOff>
      <xdr:row>79</xdr:row>
      <xdr:rowOff>102363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4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78</xdr:row>
      <xdr:rowOff>67563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995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14478</xdr:rowOff>
    </xdr:from>
    <xdr:to>
      <xdr:col>74</xdr:col>
      <xdr:colOff>31750</xdr:colOff>
      <xdr:row>79</xdr:row>
      <xdr:rowOff>116078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5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100855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81280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40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167639</xdr:rowOff>
    </xdr:from>
    <xdr:to>
      <xdr:col>69</xdr:col>
      <xdr:colOff>142875</xdr:colOff>
      <xdr:row>79</xdr:row>
      <xdr:rowOff>97789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45990</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128540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9347</xdr:rowOff>
    </xdr:from>
    <xdr:to>
      <xdr:col>29</xdr:col>
      <xdr:colOff>127000</xdr:colOff>
      <xdr:row>12</xdr:row>
      <xdr:rowOff>77699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14372"/>
          <a:ext cx="647700" cy="68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126436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77699</xdr:rowOff>
    </xdr:from>
    <xdr:to>
      <xdr:col>26</xdr:col>
      <xdr:colOff>50800</xdr:colOff>
      <xdr:row>12</xdr:row>
      <xdr:rowOff>141364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182724"/>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89029</xdr:rowOff>
    </xdr:from>
    <xdr:to>
      <xdr:col>26</xdr:col>
      <xdr:colOff>101600</xdr:colOff>
      <xdr:row>15</xdr:row>
      <xdr:rowOff>19179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5369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3956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3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141364</xdr:rowOff>
    </xdr:from>
    <xdr:to>
      <xdr:col>22</xdr:col>
      <xdr:colOff>114300</xdr:colOff>
      <xdr:row>13</xdr:row>
      <xdr:rowOff>65909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246389"/>
          <a:ext cx="698500" cy="9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105357</xdr:rowOff>
    </xdr:from>
    <xdr:to>
      <xdr:col>22</xdr:col>
      <xdr:colOff>165100</xdr:colOff>
      <xdr:row>15</xdr:row>
      <xdr:rowOff>35507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553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20284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3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65909</xdr:rowOff>
    </xdr:from>
    <xdr:to>
      <xdr:col>18</xdr:col>
      <xdr:colOff>177800</xdr:colOff>
      <xdr:row>13</xdr:row>
      <xdr:rowOff>68212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342384"/>
          <a:ext cx="698500" cy="2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5051</xdr:rowOff>
    </xdr:from>
    <xdr:to>
      <xdr:col>19</xdr:col>
      <xdr:colOff>38100</xdr:colOff>
      <xdr:row>15</xdr:row>
      <xdr:rowOff>106651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624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91428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1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61123</xdr:rowOff>
    </xdr:from>
    <xdr:to>
      <xdr:col>15</xdr:col>
      <xdr:colOff>101600</xdr:colOff>
      <xdr:row>15</xdr:row>
      <xdr:rowOff>162723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804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147500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6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129997</xdr:rowOff>
    </xdr:from>
    <xdr:to>
      <xdr:col>29</xdr:col>
      <xdr:colOff>177800</xdr:colOff>
      <xdr:row>12</xdr:row>
      <xdr:rowOff>60147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6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76674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1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26899</xdr:rowOff>
    </xdr:from>
    <xdr:to>
      <xdr:col>26</xdr:col>
      <xdr:colOff>101600</xdr:colOff>
      <xdr:row>12</xdr:row>
      <xdr:rowOff>128499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13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138676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90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90564</xdr:rowOff>
    </xdr:from>
    <xdr:to>
      <xdr:col>22</xdr:col>
      <xdr:colOff>165100</xdr:colOff>
      <xdr:row>13</xdr:row>
      <xdr:rowOff>20714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195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30891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96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15109</xdr:rowOff>
    </xdr:from>
    <xdr:to>
      <xdr:col>19</xdr:col>
      <xdr:colOff>38100</xdr:colOff>
      <xdr:row>13</xdr:row>
      <xdr:rowOff>116709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29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126886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06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17412</xdr:rowOff>
    </xdr:from>
    <xdr:to>
      <xdr:col>15</xdr:col>
      <xdr:colOff>101600</xdr:colOff>
      <xdr:row>13</xdr:row>
      <xdr:rowOff>119012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293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129189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06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146622</xdr:rowOff>
    </xdr:from>
    <xdr:to>
      <xdr:col>29</xdr:col>
      <xdr:colOff>127000</xdr:colOff>
      <xdr:row>34</xdr:row>
      <xdr:rowOff>186055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14072"/>
          <a:ext cx="647700" cy="39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27132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37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69298</xdr:rowOff>
    </xdr:from>
    <xdr:to>
      <xdr:col>26</xdr:col>
      <xdr:colOff>50800</xdr:colOff>
      <xdr:row>34</xdr:row>
      <xdr:rowOff>186055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336748"/>
          <a:ext cx="698500" cy="116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310134</xdr:rowOff>
    </xdr:from>
    <xdr:to>
      <xdr:col>26</xdr:col>
      <xdr:colOff>101600</xdr:colOff>
      <xdr:row>35</xdr:row>
      <xdr:rowOff>68834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77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53611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69298</xdr:rowOff>
    </xdr:from>
    <xdr:to>
      <xdr:col>22</xdr:col>
      <xdr:colOff>114300</xdr:colOff>
      <xdr:row>34</xdr:row>
      <xdr:rowOff>137249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336748"/>
          <a:ext cx="698500" cy="67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295332</xdr:rowOff>
    </xdr:from>
    <xdr:to>
      <xdr:col>22</xdr:col>
      <xdr:colOff>165100</xdr:colOff>
      <xdr:row>35</xdr:row>
      <xdr:rowOff>54032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62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38809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4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137249</xdr:rowOff>
    </xdr:from>
    <xdr:to>
      <xdr:col>18</xdr:col>
      <xdr:colOff>177800</xdr:colOff>
      <xdr:row>34</xdr:row>
      <xdr:rowOff>174739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404699"/>
          <a:ext cx="698500" cy="3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318573</xdr:rowOff>
    </xdr:from>
    <xdr:to>
      <xdr:col>19</xdr:col>
      <xdr:colOff>38100</xdr:colOff>
      <xdr:row>35</xdr:row>
      <xdr:rowOff>77273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86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62050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7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299618</xdr:rowOff>
    </xdr:from>
    <xdr:to>
      <xdr:col>15</xdr:col>
      <xdr:colOff>101600</xdr:colOff>
      <xdr:row>35</xdr:row>
      <xdr:rowOff>58318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6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43095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5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95822</xdr:rowOff>
    </xdr:from>
    <xdr:to>
      <xdr:col>29</xdr:col>
      <xdr:colOff>177800</xdr:colOff>
      <xdr:row>34</xdr:row>
      <xdr:rowOff>197422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6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283799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135255</xdr:rowOff>
    </xdr:from>
    <xdr:to>
      <xdr:col>26</xdr:col>
      <xdr:colOff>101600</xdr:colOff>
      <xdr:row>34</xdr:row>
      <xdr:rowOff>236855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02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247032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71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18498</xdr:rowOff>
    </xdr:from>
    <xdr:to>
      <xdr:col>22</xdr:col>
      <xdr:colOff>165100</xdr:colOff>
      <xdr:row>34</xdr:row>
      <xdr:rowOff>120098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285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130275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86449</xdr:rowOff>
    </xdr:from>
    <xdr:to>
      <xdr:col>19</xdr:col>
      <xdr:colOff>38100</xdr:colOff>
      <xdr:row>34</xdr:row>
      <xdr:rowOff>188049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53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198226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2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123939</xdr:rowOff>
    </xdr:from>
    <xdr:to>
      <xdr:col>15</xdr:col>
      <xdr:colOff>101600</xdr:colOff>
      <xdr:row>34</xdr:row>
      <xdr:rowOff>225539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9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235716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6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15,717
15,662
302.92
12,431,194
11,859,524
566,263
7,107,376
12,247,508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119714</xdr:rowOff>
    </xdr:from>
    <xdr:to>
      <xdr:col>24</xdr:col>
      <xdr:colOff>63500</xdr:colOff>
      <xdr:row>33</xdr:row>
      <xdr:rowOff>131454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77564"/>
          <a:ext cx="8382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107495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0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131454</xdr:rowOff>
    </xdr:from>
    <xdr:to>
      <xdr:col>19</xdr:col>
      <xdr:colOff>177800</xdr:colOff>
      <xdr:row>34</xdr:row>
      <xdr:rowOff>156502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89304"/>
          <a:ext cx="889000" cy="19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121769</xdr:rowOff>
    </xdr:from>
    <xdr:to>
      <xdr:col>20</xdr:col>
      <xdr:colOff>38100</xdr:colOff>
      <xdr:row>35</xdr:row>
      <xdr:rowOff>51919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43046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4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156502</xdr:rowOff>
    </xdr:from>
    <xdr:to>
      <xdr:col>15</xdr:col>
      <xdr:colOff>50800</xdr:colOff>
      <xdr:row>35</xdr:row>
      <xdr:rowOff>90339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85802"/>
          <a:ext cx="889000" cy="10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152679</xdr:rowOff>
    </xdr:from>
    <xdr:to>
      <xdr:col>15</xdr:col>
      <xdr:colOff>101600</xdr:colOff>
      <xdr:row>36</xdr:row>
      <xdr:rowOff>82829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69193</xdr:rowOff>
    </xdr:from>
    <xdr:to>
      <xdr:col>10</xdr:col>
      <xdr:colOff>114300</xdr:colOff>
      <xdr:row>35</xdr:row>
      <xdr:rowOff>90339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69943"/>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48748</xdr:rowOff>
    </xdr:from>
    <xdr:to>
      <xdr:col>10</xdr:col>
      <xdr:colOff>165100</xdr:colOff>
      <xdr:row>36</xdr:row>
      <xdr:rowOff>150348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141475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68604</xdr:rowOff>
    </xdr:from>
    <xdr:to>
      <xdr:col>6</xdr:col>
      <xdr:colOff>38100</xdr:colOff>
      <xdr:row>36</xdr:row>
      <xdr:rowOff>170204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161331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68914</xdr:rowOff>
    </xdr:from>
    <xdr:to>
      <xdr:col>24</xdr:col>
      <xdr:colOff>114300</xdr:colOff>
      <xdr:row>33</xdr:row>
      <xdr:rowOff>170514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2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91791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7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80654</xdr:rowOff>
    </xdr:from>
    <xdr:to>
      <xdr:col>20</xdr:col>
      <xdr:colOff>38100</xdr:colOff>
      <xdr:row>34</xdr:row>
      <xdr:rowOff>10804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27331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1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105702</xdr:rowOff>
    </xdr:from>
    <xdr:to>
      <xdr:col>15</xdr:col>
      <xdr:colOff>101600</xdr:colOff>
      <xdr:row>35</xdr:row>
      <xdr:rowOff>35852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52379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1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39539</xdr:rowOff>
    </xdr:from>
    <xdr:to>
      <xdr:col>10</xdr:col>
      <xdr:colOff>165100</xdr:colOff>
      <xdr:row>35</xdr:row>
      <xdr:rowOff>141139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4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157666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1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18393</xdr:rowOff>
    </xdr:from>
    <xdr:to>
      <xdr:col>6</xdr:col>
      <xdr:colOff>38100</xdr:colOff>
      <xdr:row>35</xdr:row>
      <xdr:rowOff>119993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136520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9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133756</xdr:rowOff>
    </xdr:from>
    <xdr:to>
      <xdr:col>24</xdr:col>
      <xdr:colOff>62865</xdr:colOff>
      <xdr:row>59</xdr:row>
      <xdr:rowOff>135833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56"/>
          <a:ext cx="1270" cy="154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139660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135833</xdr:rowOff>
    </xdr:from>
    <xdr:to>
      <xdr:col>24</xdr:col>
      <xdr:colOff>152400</xdr:colOff>
      <xdr:row>59</xdr:row>
      <xdr:rowOff>135833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5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80433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133756</xdr:rowOff>
    </xdr:from>
    <xdr:to>
      <xdr:col>24</xdr:col>
      <xdr:colOff>152400</xdr:colOff>
      <xdr:row>50</xdr:row>
      <xdr:rowOff>133756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109639</xdr:rowOff>
    </xdr:from>
    <xdr:to>
      <xdr:col>24</xdr:col>
      <xdr:colOff>63500</xdr:colOff>
      <xdr:row>56</xdr:row>
      <xdr:rowOff>93656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39389"/>
          <a:ext cx="838200" cy="15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39723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9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61296</xdr:rowOff>
    </xdr:from>
    <xdr:to>
      <xdr:col>24</xdr:col>
      <xdr:colOff>114300</xdr:colOff>
      <xdr:row>55</xdr:row>
      <xdr:rowOff>162896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139605</xdr:rowOff>
    </xdr:from>
    <xdr:to>
      <xdr:col>19</xdr:col>
      <xdr:colOff>177800</xdr:colOff>
      <xdr:row>56</xdr:row>
      <xdr:rowOff>93656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569355"/>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159709</xdr:rowOff>
    </xdr:from>
    <xdr:to>
      <xdr:col>20</xdr:col>
      <xdr:colOff>38100</xdr:colOff>
      <xdr:row>54</xdr:row>
      <xdr:rowOff>89859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4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106386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02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139605</xdr:rowOff>
    </xdr:from>
    <xdr:to>
      <xdr:col>15</xdr:col>
      <xdr:colOff>50800</xdr:colOff>
      <xdr:row>56</xdr:row>
      <xdr:rowOff>116763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69355"/>
          <a:ext cx="889000" cy="14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13176</xdr:rowOff>
    </xdr:from>
    <xdr:to>
      <xdr:col>15</xdr:col>
      <xdr:colOff>101600</xdr:colOff>
      <xdr:row>54</xdr:row>
      <xdr:rowOff>114776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27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131303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04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116763</xdr:rowOff>
    </xdr:from>
    <xdr:to>
      <xdr:col>10</xdr:col>
      <xdr:colOff>114300</xdr:colOff>
      <xdr:row>57</xdr:row>
      <xdr:rowOff>21857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17963"/>
          <a:ext cx="889000" cy="7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120847</xdr:rowOff>
    </xdr:from>
    <xdr:to>
      <xdr:col>10</xdr:col>
      <xdr:colOff>165100</xdr:colOff>
      <xdr:row>54</xdr:row>
      <xdr:rowOff>50997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2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67524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898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154908</xdr:rowOff>
    </xdr:from>
    <xdr:to>
      <xdr:col>6</xdr:col>
      <xdr:colOff>38100</xdr:colOff>
      <xdr:row>55</xdr:row>
      <xdr:rowOff>85058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41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101585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1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58839</xdr:rowOff>
    </xdr:from>
    <xdr:to>
      <xdr:col>24</xdr:col>
      <xdr:colOff>114300</xdr:colOff>
      <xdr:row>55</xdr:row>
      <xdr:rowOff>160439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81716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4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42856</xdr:rowOff>
    </xdr:from>
    <xdr:to>
      <xdr:col>20</xdr:col>
      <xdr:colOff>38100</xdr:colOff>
      <xdr:row>56</xdr:row>
      <xdr:rowOff>144456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4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135583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3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88805</xdr:rowOff>
    </xdr:from>
    <xdr:to>
      <xdr:col>15</xdr:col>
      <xdr:colOff>101600</xdr:colOff>
      <xdr:row>56</xdr:row>
      <xdr:rowOff>18955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65963</xdr:rowOff>
    </xdr:from>
    <xdr:to>
      <xdr:col>10</xdr:col>
      <xdr:colOff>165100</xdr:colOff>
      <xdr:row>56</xdr:row>
      <xdr:rowOff>167563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158690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5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142507</xdr:rowOff>
    </xdr:from>
    <xdr:to>
      <xdr:col>6</xdr:col>
      <xdr:colOff>38100</xdr:colOff>
      <xdr:row>57</xdr:row>
      <xdr:rowOff>72657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4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63784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3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145918</xdr:rowOff>
    </xdr:from>
    <xdr:to>
      <xdr:col>24</xdr:col>
      <xdr:colOff>63500</xdr:colOff>
      <xdr:row>76</xdr:row>
      <xdr:rowOff>55758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04668"/>
          <a:ext cx="838200" cy="8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44100</xdr:rowOff>
    </xdr:from>
    <xdr:to>
      <xdr:col>19</xdr:col>
      <xdr:colOff>177800</xdr:colOff>
      <xdr:row>76</xdr:row>
      <xdr:rowOff>55758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74300"/>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100970</xdr:rowOff>
    </xdr:from>
    <xdr:to>
      <xdr:col>20</xdr:col>
      <xdr:colOff>38100</xdr:colOff>
      <xdr:row>76</xdr:row>
      <xdr:rowOff>31121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47647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44100</xdr:rowOff>
    </xdr:from>
    <xdr:to>
      <xdr:col>15</xdr:col>
      <xdr:colOff>50800</xdr:colOff>
      <xdr:row>76</xdr:row>
      <xdr:rowOff>113229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74300"/>
          <a:ext cx="889000" cy="6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54294</xdr:rowOff>
    </xdr:from>
    <xdr:to>
      <xdr:col>10</xdr:col>
      <xdr:colOff>114300</xdr:colOff>
      <xdr:row>76</xdr:row>
      <xdr:rowOff>113229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084494"/>
          <a:ext cx="889000" cy="5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21737</xdr:rowOff>
    </xdr:from>
    <xdr:to>
      <xdr:col>10</xdr:col>
      <xdr:colOff>165100</xdr:colOff>
      <xdr:row>76</xdr:row>
      <xdr:rowOff>123337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139864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169962</xdr:rowOff>
    </xdr:from>
    <xdr:to>
      <xdr:col>6</xdr:col>
      <xdr:colOff>38100</xdr:colOff>
      <xdr:row>76</xdr:row>
      <xdr:rowOff>100112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116639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95118</xdr:rowOff>
    </xdr:from>
    <xdr:to>
      <xdr:col>24</xdr:col>
      <xdr:colOff>114300</xdr:colOff>
      <xdr:row>76</xdr:row>
      <xdr:rowOff>25268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5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117995</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4958</xdr:rowOff>
    </xdr:from>
    <xdr:to>
      <xdr:col>20</xdr:col>
      <xdr:colOff>38100</xdr:colOff>
      <xdr:row>76</xdr:row>
      <xdr:rowOff>106558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97685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2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164750</xdr:rowOff>
    </xdr:from>
    <xdr:to>
      <xdr:col>15</xdr:col>
      <xdr:colOff>101600</xdr:colOff>
      <xdr:row>76</xdr:row>
      <xdr:rowOff>94900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111427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7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62429</xdr:rowOff>
    </xdr:from>
    <xdr:to>
      <xdr:col>10</xdr:col>
      <xdr:colOff>165100</xdr:colOff>
      <xdr:row>76</xdr:row>
      <xdr:rowOff>164029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155156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8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3494</xdr:rowOff>
    </xdr:from>
    <xdr:to>
      <xdr:col>6</xdr:col>
      <xdr:colOff>38100</xdr:colOff>
      <xdr:row>76</xdr:row>
      <xdr:rowOff>105094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96221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2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85244</xdr:rowOff>
    </xdr:from>
    <xdr:to>
      <xdr:col>24</xdr:col>
      <xdr:colOff>63500</xdr:colOff>
      <xdr:row>96</xdr:row>
      <xdr:rowOff>58432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30094"/>
          <a:ext cx="838200" cy="48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78790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58432</xdr:rowOff>
    </xdr:from>
    <xdr:to>
      <xdr:col>19</xdr:col>
      <xdr:colOff>177800</xdr:colOff>
      <xdr:row>96</xdr:row>
      <xdr:rowOff>88624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17632"/>
          <a:ext cx="889000" cy="3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87626</xdr:rowOff>
    </xdr:from>
    <xdr:to>
      <xdr:col>20</xdr:col>
      <xdr:colOff>38100</xdr:colOff>
      <xdr:row>96</xdr:row>
      <xdr:rowOff>17776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34303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88624</xdr:rowOff>
    </xdr:from>
    <xdr:to>
      <xdr:col>15</xdr:col>
      <xdr:colOff>50800</xdr:colOff>
      <xdr:row>96</xdr:row>
      <xdr:rowOff>136810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47824"/>
          <a:ext cx="889000" cy="4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74874</xdr:rowOff>
    </xdr:from>
    <xdr:to>
      <xdr:col>15</xdr:col>
      <xdr:colOff>101600</xdr:colOff>
      <xdr:row>96</xdr:row>
      <xdr:rowOff>5024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21551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136810</xdr:rowOff>
    </xdr:from>
    <xdr:to>
      <xdr:col>10</xdr:col>
      <xdr:colOff>114300</xdr:colOff>
      <xdr:row>96</xdr:row>
      <xdr:rowOff>171035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96010"/>
          <a:ext cx="889000" cy="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156483</xdr:rowOff>
    </xdr:from>
    <xdr:to>
      <xdr:col>10</xdr:col>
      <xdr:colOff>165100</xdr:colOff>
      <xdr:row>96</xdr:row>
      <xdr:rowOff>86633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103160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10424</xdr:rowOff>
    </xdr:from>
    <xdr:to>
      <xdr:col>6</xdr:col>
      <xdr:colOff>38100</xdr:colOff>
      <xdr:row>96</xdr:row>
      <xdr:rowOff>112024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128551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34444</xdr:rowOff>
    </xdr:from>
    <xdr:to>
      <xdr:col>24</xdr:col>
      <xdr:colOff>114300</xdr:colOff>
      <xdr:row>93</xdr:row>
      <xdr:rowOff>136044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57321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3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7632</xdr:rowOff>
    </xdr:from>
    <xdr:to>
      <xdr:col>20</xdr:col>
      <xdr:colOff>38100</xdr:colOff>
      <xdr:row>96</xdr:row>
      <xdr:rowOff>109232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100359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5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37824</xdr:rowOff>
    </xdr:from>
    <xdr:to>
      <xdr:col>15</xdr:col>
      <xdr:colOff>101600</xdr:colOff>
      <xdr:row>96</xdr:row>
      <xdr:rowOff>139424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130551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86010</xdr:rowOff>
    </xdr:from>
    <xdr:to>
      <xdr:col>10</xdr:col>
      <xdr:colOff>165100</xdr:colOff>
      <xdr:row>97</xdr:row>
      <xdr:rowOff>16160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7287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3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120235</xdr:rowOff>
    </xdr:from>
    <xdr:to>
      <xdr:col>6</xdr:col>
      <xdr:colOff>38100</xdr:colOff>
      <xdr:row>97</xdr:row>
      <xdr:rowOff>50385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41512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7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91397</xdr:rowOff>
    </xdr:from>
    <xdr:to>
      <xdr:col>54</xdr:col>
      <xdr:colOff>189865</xdr:colOff>
      <xdr:row>37</xdr:row>
      <xdr:rowOff>108876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920697"/>
          <a:ext cx="1270" cy="53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112703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5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108876</xdr:rowOff>
    </xdr:from>
    <xdr:to>
      <xdr:col>55</xdr:col>
      <xdr:colOff>88900</xdr:colOff>
      <xdr:row>37</xdr:row>
      <xdr:rowOff>108876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5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38074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69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91397</xdr:rowOff>
    </xdr:from>
    <xdr:to>
      <xdr:col>55</xdr:col>
      <xdr:colOff>88900</xdr:colOff>
      <xdr:row>34</xdr:row>
      <xdr:rowOff>91397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9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28372</xdr:rowOff>
    </xdr:from>
    <xdr:to>
      <xdr:col>55</xdr:col>
      <xdr:colOff>0</xdr:colOff>
      <xdr:row>34</xdr:row>
      <xdr:rowOff>124050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514772"/>
          <a:ext cx="838200" cy="43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163129</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6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13252</xdr:rowOff>
    </xdr:from>
    <xdr:to>
      <xdr:col>55</xdr:col>
      <xdr:colOff>50800</xdr:colOff>
      <xdr:row>36</xdr:row>
      <xdr:rowOff>114852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28372</xdr:rowOff>
    </xdr:from>
    <xdr:to>
      <xdr:col>50</xdr:col>
      <xdr:colOff>114300</xdr:colOff>
      <xdr:row>35</xdr:row>
      <xdr:rowOff>135626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514772"/>
          <a:ext cx="889000" cy="6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126482</xdr:rowOff>
    </xdr:from>
    <xdr:to>
      <xdr:col>50</xdr:col>
      <xdr:colOff>165100</xdr:colOff>
      <xdr:row>33</xdr:row>
      <xdr:rowOff>56632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6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47759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70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135626</xdr:rowOff>
    </xdr:from>
    <xdr:to>
      <xdr:col>45</xdr:col>
      <xdr:colOff>177800</xdr:colOff>
      <xdr:row>35</xdr:row>
      <xdr:rowOff>168979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36376"/>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150896</xdr:rowOff>
    </xdr:from>
    <xdr:to>
      <xdr:col>46</xdr:col>
      <xdr:colOff>38100</xdr:colOff>
      <xdr:row>36</xdr:row>
      <xdr:rowOff>81046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72173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168979</xdr:rowOff>
    </xdr:from>
    <xdr:to>
      <xdr:col>41</xdr:col>
      <xdr:colOff>50800</xdr:colOff>
      <xdr:row>36</xdr:row>
      <xdr:rowOff>90482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169729"/>
          <a:ext cx="889000" cy="9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139786</xdr:rowOff>
    </xdr:from>
    <xdr:to>
      <xdr:col>41</xdr:col>
      <xdr:colOff>101600</xdr:colOff>
      <xdr:row>36</xdr:row>
      <xdr:rowOff>69936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61063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623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154819</xdr:rowOff>
    </xdr:from>
    <xdr:to>
      <xdr:col>36</xdr:col>
      <xdr:colOff>165100</xdr:colOff>
      <xdr:row>36</xdr:row>
      <xdr:rowOff>84969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101496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73250</xdr:rowOff>
    </xdr:from>
    <xdr:to>
      <xdr:col>55</xdr:col>
      <xdr:colOff>50800</xdr:colOff>
      <xdr:row>35</xdr:row>
      <xdr:rowOff>3400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165074</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2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149022</xdr:rowOff>
    </xdr:from>
    <xdr:to>
      <xdr:col>50</xdr:col>
      <xdr:colOff>165100</xdr:colOff>
      <xdr:row>32</xdr:row>
      <xdr:rowOff>79172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4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95699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3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84826</xdr:rowOff>
    </xdr:from>
    <xdr:to>
      <xdr:col>46</xdr:col>
      <xdr:colOff>38100</xdr:colOff>
      <xdr:row>36</xdr:row>
      <xdr:rowOff>14976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31503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86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118179</xdr:rowOff>
    </xdr:from>
    <xdr:to>
      <xdr:col>41</xdr:col>
      <xdr:colOff>101600</xdr:colOff>
      <xdr:row>36</xdr:row>
      <xdr:rowOff>48329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64856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89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39682</xdr:rowOff>
    </xdr:from>
    <xdr:to>
      <xdr:col>36</xdr:col>
      <xdr:colOff>165100</xdr:colOff>
      <xdr:row>36</xdr:row>
      <xdr:rowOff>141282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132409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0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80493</xdr:rowOff>
    </xdr:from>
    <xdr:to>
      <xdr:col>55</xdr:col>
      <xdr:colOff>0</xdr:colOff>
      <xdr:row>55</xdr:row>
      <xdr:rowOff>30015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38793"/>
          <a:ext cx="838200" cy="12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72030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3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20904</xdr:rowOff>
    </xdr:from>
    <xdr:to>
      <xdr:col>50</xdr:col>
      <xdr:colOff>114300</xdr:colOff>
      <xdr:row>55</xdr:row>
      <xdr:rowOff>30015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279204"/>
          <a:ext cx="889000" cy="18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51</xdr:row>
      <xdr:rowOff>54414</xdr:rowOff>
    </xdr:from>
    <xdr:to>
      <xdr:col>50</xdr:col>
      <xdr:colOff>165100</xdr:colOff>
      <xdr:row>51</xdr:row>
      <xdr:rowOff>156014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879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1091</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857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130284</xdr:rowOff>
    </xdr:from>
    <xdr:to>
      <xdr:col>45</xdr:col>
      <xdr:colOff>177800</xdr:colOff>
      <xdr:row>54</xdr:row>
      <xdr:rowOff>20904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702784"/>
          <a:ext cx="889000" cy="57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14366</xdr:rowOff>
    </xdr:from>
    <xdr:to>
      <xdr:col>46</xdr:col>
      <xdr:colOff>38100</xdr:colOff>
      <xdr:row>52</xdr:row>
      <xdr:rowOff>115966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892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132493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870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130284</xdr:rowOff>
    </xdr:from>
    <xdr:to>
      <xdr:col>41</xdr:col>
      <xdr:colOff>50800</xdr:colOff>
      <xdr:row>52</xdr:row>
      <xdr:rowOff>99956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8702784"/>
          <a:ext cx="889000" cy="3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4459</xdr:rowOff>
    </xdr:from>
    <xdr:to>
      <xdr:col>41</xdr:col>
      <xdr:colOff>101600</xdr:colOff>
      <xdr:row>53</xdr:row>
      <xdr:rowOff>106059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09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97186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18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94288</xdr:rowOff>
    </xdr:from>
    <xdr:to>
      <xdr:col>36</xdr:col>
      <xdr:colOff>165100</xdr:colOff>
      <xdr:row>53</xdr:row>
      <xdr:rowOff>24438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15565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10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29693</xdr:rowOff>
    </xdr:from>
    <xdr:to>
      <xdr:col>55</xdr:col>
      <xdr:colOff>50800</xdr:colOff>
      <xdr:row>54</xdr:row>
      <xdr:rowOff>131293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8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52570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3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150665</xdr:rowOff>
    </xdr:from>
    <xdr:to>
      <xdr:col>50</xdr:col>
      <xdr:colOff>165100</xdr:colOff>
      <xdr:row>55</xdr:row>
      <xdr:rowOff>80815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71942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50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141554</xdr:rowOff>
    </xdr:from>
    <xdr:to>
      <xdr:col>46</xdr:col>
      <xdr:colOff>38100</xdr:colOff>
      <xdr:row>54</xdr:row>
      <xdr:rowOff>71704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22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62831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2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79484</xdr:rowOff>
    </xdr:from>
    <xdr:to>
      <xdr:col>41</xdr:col>
      <xdr:colOff>101600</xdr:colOff>
      <xdr:row>51</xdr:row>
      <xdr:rowOff>9634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6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26161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42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49156</xdr:rowOff>
    </xdr:from>
    <xdr:to>
      <xdr:col>36</xdr:col>
      <xdr:colOff>165100</xdr:colOff>
      <xdr:row>52</xdr:row>
      <xdr:rowOff>150756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96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167283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873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41135</xdr:rowOff>
    </xdr:from>
    <xdr:to>
      <xdr:col>55</xdr:col>
      <xdr:colOff>0</xdr:colOff>
      <xdr:row>78</xdr:row>
      <xdr:rowOff>52769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14235"/>
          <a:ext cx="838200" cy="1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04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111443</xdr:rowOff>
    </xdr:from>
    <xdr:to>
      <xdr:col>50</xdr:col>
      <xdr:colOff>114300</xdr:colOff>
      <xdr:row>78</xdr:row>
      <xdr:rowOff>52769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970193"/>
          <a:ext cx="889000" cy="4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125082</xdr:rowOff>
    </xdr:from>
    <xdr:to>
      <xdr:col>50</xdr:col>
      <xdr:colOff>165100</xdr:colOff>
      <xdr:row>77</xdr:row>
      <xdr:rowOff>55232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71759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111443</xdr:rowOff>
    </xdr:from>
    <xdr:to>
      <xdr:col>45</xdr:col>
      <xdr:colOff>177800</xdr:colOff>
      <xdr:row>76</xdr:row>
      <xdr:rowOff>118021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970193"/>
          <a:ext cx="889000" cy="1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133122</xdr:rowOff>
    </xdr:from>
    <xdr:to>
      <xdr:col>46</xdr:col>
      <xdr:colOff>38100</xdr:colOff>
      <xdr:row>77</xdr:row>
      <xdr:rowOff>63272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54399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2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138087</xdr:rowOff>
    </xdr:from>
    <xdr:to>
      <xdr:col>41</xdr:col>
      <xdr:colOff>50800</xdr:colOff>
      <xdr:row>76</xdr:row>
      <xdr:rowOff>118021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825387"/>
          <a:ext cx="889000" cy="3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102108</xdr:rowOff>
    </xdr:from>
    <xdr:to>
      <xdr:col>41</xdr:col>
      <xdr:colOff>101600</xdr:colOff>
      <xdr:row>78</xdr:row>
      <xdr:rowOff>32258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0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23385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39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115151</xdr:rowOff>
    </xdr:from>
    <xdr:to>
      <xdr:col>36</xdr:col>
      <xdr:colOff>165100</xdr:colOff>
      <xdr:row>78</xdr:row>
      <xdr:rowOff>45301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36428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161785</xdr:rowOff>
    </xdr:from>
    <xdr:to>
      <xdr:col>55</xdr:col>
      <xdr:colOff>50800</xdr:colOff>
      <xdr:row>78</xdr:row>
      <xdr:rowOff>91935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140212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1969</xdr:rowOff>
    </xdr:from>
    <xdr:to>
      <xdr:col>50</xdr:col>
      <xdr:colOff>165100</xdr:colOff>
      <xdr:row>78</xdr:row>
      <xdr:rowOff>103569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94696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46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60643</xdr:rowOff>
    </xdr:from>
    <xdr:to>
      <xdr:col>46</xdr:col>
      <xdr:colOff>38100</xdr:colOff>
      <xdr:row>75</xdr:row>
      <xdr:rowOff>162243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9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7320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6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67221</xdr:rowOff>
    </xdr:from>
    <xdr:to>
      <xdr:col>41</xdr:col>
      <xdr:colOff>101600</xdr:colOff>
      <xdr:row>76</xdr:row>
      <xdr:rowOff>168821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0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13898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87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87287</xdr:rowOff>
    </xdr:from>
    <xdr:to>
      <xdr:col>36</xdr:col>
      <xdr:colOff>165100</xdr:colOff>
      <xdr:row>75</xdr:row>
      <xdr:rowOff>17437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7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33964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5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22701</xdr:rowOff>
    </xdr:from>
    <xdr:to>
      <xdr:col>55</xdr:col>
      <xdr:colOff>0</xdr:colOff>
      <xdr:row>96</xdr:row>
      <xdr:rowOff>75355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481901"/>
          <a:ext cx="8382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19049</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75355</xdr:rowOff>
    </xdr:from>
    <xdr:to>
      <xdr:col>50</xdr:col>
      <xdr:colOff>114300</xdr:colOff>
      <xdr:row>98</xdr:row>
      <xdr:rowOff>63195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34555"/>
          <a:ext cx="889000" cy="33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20799</xdr:rowOff>
    </xdr:from>
    <xdr:to>
      <xdr:col>50</xdr:col>
      <xdr:colOff>165100</xdr:colOff>
      <xdr:row>95</xdr:row>
      <xdr:rowOff>122399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138926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08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21819</xdr:rowOff>
    </xdr:from>
    <xdr:to>
      <xdr:col>45</xdr:col>
      <xdr:colOff>177800</xdr:colOff>
      <xdr:row>98</xdr:row>
      <xdr:rowOff>63195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23919"/>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132552</xdr:rowOff>
    </xdr:from>
    <xdr:to>
      <xdr:col>46</xdr:col>
      <xdr:colOff>38100</xdr:colOff>
      <xdr:row>96</xdr:row>
      <xdr:rowOff>62702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79229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20458</xdr:rowOff>
    </xdr:from>
    <xdr:to>
      <xdr:col>41</xdr:col>
      <xdr:colOff>50800</xdr:colOff>
      <xdr:row>98</xdr:row>
      <xdr:rowOff>21819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51108"/>
          <a:ext cx="889000" cy="17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129656</xdr:rowOff>
    </xdr:from>
    <xdr:to>
      <xdr:col>41</xdr:col>
      <xdr:colOff>101600</xdr:colOff>
      <xdr:row>96</xdr:row>
      <xdr:rowOff>59806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1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76333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114917</xdr:rowOff>
    </xdr:from>
    <xdr:to>
      <xdr:col>36</xdr:col>
      <xdr:colOff>165100</xdr:colOff>
      <xdr:row>96</xdr:row>
      <xdr:rowOff>45067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0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61594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17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143351</xdr:rowOff>
    </xdr:from>
    <xdr:to>
      <xdr:col>55</xdr:col>
      <xdr:colOff>50800</xdr:colOff>
      <xdr:row>96</xdr:row>
      <xdr:rowOff>73501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166228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2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24555</xdr:rowOff>
    </xdr:from>
    <xdr:to>
      <xdr:col>50</xdr:col>
      <xdr:colOff>165100</xdr:colOff>
      <xdr:row>96</xdr:row>
      <xdr:rowOff>126155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117282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5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12395</xdr:rowOff>
    </xdr:from>
    <xdr:to>
      <xdr:col>46</xdr:col>
      <xdr:colOff>38100</xdr:colOff>
      <xdr:row>98</xdr:row>
      <xdr:rowOff>113995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105122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0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142469</xdr:rowOff>
    </xdr:from>
    <xdr:to>
      <xdr:col>41</xdr:col>
      <xdr:colOff>101600</xdr:colOff>
      <xdr:row>98</xdr:row>
      <xdr:rowOff>72619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63746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6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141108</xdr:rowOff>
    </xdr:from>
    <xdr:to>
      <xdr:col>36</xdr:col>
      <xdr:colOff>165100</xdr:colOff>
      <xdr:row>97</xdr:row>
      <xdr:rowOff>71258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0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62385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121641</xdr:rowOff>
    </xdr:from>
    <xdr:to>
      <xdr:col>85</xdr:col>
      <xdr:colOff>127000</xdr:colOff>
      <xdr:row>39</xdr:row>
      <xdr:rowOff>43155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5608041"/>
          <a:ext cx="838200" cy="112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171213</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121641</xdr:rowOff>
    </xdr:from>
    <xdr:to>
      <xdr:col>81</xdr:col>
      <xdr:colOff>50800</xdr:colOff>
      <xdr:row>36</xdr:row>
      <xdr:rowOff>168161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5608041"/>
          <a:ext cx="889000" cy="7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58839</xdr:rowOff>
    </xdr:from>
    <xdr:to>
      <xdr:col>81</xdr:col>
      <xdr:colOff>101600</xdr:colOff>
      <xdr:row>37</xdr:row>
      <xdr:rowOff>160439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40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151566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9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168161</xdr:rowOff>
    </xdr:from>
    <xdr:to>
      <xdr:col>76</xdr:col>
      <xdr:colOff>114300</xdr:colOff>
      <xdr:row>38</xdr:row>
      <xdr:rowOff>132080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340361"/>
          <a:ext cx="889000" cy="30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10757</xdr:rowOff>
    </xdr:from>
    <xdr:to>
      <xdr:col>76</xdr:col>
      <xdr:colOff>165100</xdr:colOff>
      <xdr:row>36</xdr:row>
      <xdr:rowOff>112357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1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128884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9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146901</xdr:rowOff>
    </xdr:from>
    <xdr:to>
      <xdr:col>71</xdr:col>
      <xdr:colOff>177800</xdr:colOff>
      <xdr:row>38</xdr:row>
      <xdr:rowOff>132080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5633301"/>
          <a:ext cx="889000" cy="10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163538</xdr:rowOff>
    </xdr:from>
    <xdr:to>
      <xdr:col>72</xdr:col>
      <xdr:colOff>38100</xdr:colOff>
      <xdr:row>36</xdr:row>
      <xdr:rowOff>93688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16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110215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59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46837</xdr:rowOff>
    </xdr:from>
    <xdr:to>
      <xdr:col>67</xdr:col>
      <xdr:colOff>101600</xdr:colOff>
      <xdr:row>37</xdr:row>
      <xdr:rowOff>148437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139564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163805</xdr:rowOff>
    </xdr:from>
    <xdr:to>
      <xdr:col>85</xdr:col>
      <xdr:colOff>177800</xdr:colOff>
      <xdr:row>39</xdr:row>
      <xdr:rowOff>93955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78732</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3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70841</xdr:rowOff>
    </xdr:from>
    <xdr:to>
      <xdr:col>81</xdr:col>
      <xdr:colOff>101600</xdr:colOff>
      <xdr:row>33</xdr:row>
      <xdr:rowOff>991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555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17518</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533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117361</xdr:rowOff>
    </xdr:from>
    <xdr:to>
      <xdr:col>76</xdr:col>
      <xdr:colOff>165100</xdr:colOff>
      <xdr:row>37</xdr:row>
      <xdr:rowOff>47511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2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38638</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3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81280</xdr:rowOff>
    </xdr:from>
    <xdr:to>
      <xdr:col>72</xdr:col>
      <xdr:colOff>38100</xdr:colOff>
      <xdr:row>39</xdr:row>
      <xdr:rowOff>11430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2557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96101</xdr:rowOff>
    </xdr:from>
    <xdr:to>
      <xdr:col>67</xdr:col>
      <xdr:colOff>101600</xdr:colOff>
      <xdr:row>33</xdr:row>
      <xdr:rowOff>26251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55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42778</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535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113995</xdr:rowOff>
    </xdr:from>
    <xdr:to>
      <xdr:col>85</xdr:col>
      <xdr:colOff>127000</xdr:colOff>
      <xdr:row>72</xdr:row>
      <xdr:rowOff>7214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286945"/>
          <a:ext cx="8382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90758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7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142799</xdr:rowOff>
    </xdr:from>
    <xdr:to>
      <xdr:col>81</xdr:col>
      <xdr:colOff>50800</xdr:colOff>
      <xdr:row>72</xdr:row>
      <xdr:rowOff>7214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315749"/>
          <a:ext cx="889000" cy="3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36411</xdr:rowOff>
    </xdr:from>
    <xdr:to>
      <xdr:col>81</xdr:col>
      <xdr:colOff>101600</xdr:colOff>
      <xdr:row>73</xdr:row>
      <xdr:rowOff>138011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5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129138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4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142799</xdr:rowOff>
    </xdr:from>
    <xdr:to>
      <xdr:col>76</xdr:col>
      <xdr:colOff>114300</xdr:colOff>
      <xdr:row>72</xdr:row>
      <xdr:rowOff>14948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315749"/>
          <a:ext cx="889000" cy="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72631</xdr:rowOff>
    </xdr:from>
    <xdr:to>
      <xdr:col>76</xdr:col>
      <xdr:colOff>165100</xdr:colOff>
      <xdr:row>74</xdr:row>
      <xdr:rowOff>2781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5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165358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8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14948</xdr:rowOff>
    </xdr:from>
    <xdr:to>
      <xdr:col>71</xdr:col>
      <xdr:colOff>177800</xdr:colOff>
      <xdr:row>72</xdr:row>
      <xdr:rowOff>83591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359348"/>
          <a:ext cx="889000" cy="6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97193</xdr:rowOff>
    </xdr:from>
    <xdr:to>
      <xdr:col>72</xdr:col>
      <xdr:colOff>38100</xdr:colOff>
      <xdr:row>74</xdr:row>
      <xdr:rowOff>27343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1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18470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61037</xdr:rowOff>
    </xdr:from>
    <xdr:to>
      <xdr:col>67</xdr:col>
      <xdr:colOff>101600</xdr:colOff>
      <xdr:row>73</xdr:row>
      <xdr:rowOff>162637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57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153764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6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63195</xdr:rowOff>
    </xdr:from>
    <xdr:to>
      <xdr:col>85</xdr:col>
      <xdr:colOff>177800</xdr:colOff>
      <xdr:row>71</xdr:row>
      <xdr:rowOff>164795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2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86072</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08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127864</xdr:rowOff>
    </xdr:from>
    <xdr:to>
      <xdr:col>81</xdr:col>
      <xdr:colOff>101600</xdr:colOff>
      <xdr:row>72</xdr:row>
      <xdr:rowOff>58014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30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74541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07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91999</xdr:rowOff>
    </xdr:from>
    <xdr:to>
      <xdr:col>76</xdr:col>
      <xdr:colOff>165100</xdr:colOff>
      <xdr:row>72</xdr:row>
      <xdr:rowOff>22149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2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38676</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204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135598</xdr:rowOff>
    </xdr:from>
    <xdr:to>
      <xdr:col>72</xdr:col>
      <xdr:colOff>38100</xdr:colOff>
      <xdr:row>72</xdr:row>
      <xdr:rowOff>65748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30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82275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08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32791</xdr:rowOff>
    </xdr:from>
    <xdr:to>
      <xdr:col>67</xdr:col>
      <xdr:colOff>101600</xdr:colOff>
      <xdr:row>72</xdr:row>
      <xdr:rowOff>134391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3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150918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1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6410</xdr:rowOff>
    </xdr:from>
    <xdr:to>
      <xdr:col>85</xdr:col>
      <xdr:colOff>127000</xdr:colOff>
      <xdr:row>98</xdr:row>
      <xdr:rowOff>120253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637060"/>
          <a:ext cx="838200" cy="2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132858</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249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45779</xdr:rowOff>
    </xdr:from>
    <xdr:to>
      <xdr:col>81</xdr:col>
      <xdr:colOff>50800</xdr:colOff>
      <xdr:row>98</xdr:row>
      <xdr:rowOff>120253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847879"/>
          <a:ext cx="889000" cy="7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37922</xdr:rowOff>
    </xdr:from>
    <xdr:to>
      <xdr:col>81</xdr:col>
      <xdr:colOff>101600</xdr:colOff>
      <xdr:row>95</xdr:row>
      <xdr:rowOff>139522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32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156049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10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17627</xdr:rowOff>
    </xdr:from>
    <xdr:to>
      <xdr:col>76</xdr:col>
      <xdr:colOff>114300</xdr:colOff>
      <xdr:row>98</xdr:row>
      <xdr:rowOff>45779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81972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2522</xdr:rowOff>
    </xdr:from>
    <xdr:to>
      <xdr:col>76</xdr:col>
      <xdr:colOff>165100</xdr:colOff>
      <xdr:row>96</xdr:row>
      <xdr:rowOff>104122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46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120649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2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162871</xdr:rowOff>
    </xdr:from>
    <xdr:to>
      <xdr:col>71</xdr:col>
      <xdr:colOff>177800</xdr:colOff>
      <xdr:row>98</xdr:row>
      <xdr:rowOff>17627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793521"/>
          <a:ext cx="889000" cy="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20075</xdr:rowOff>
    </xdr:from>
    <xdr:to>
      <xdr:col>72</xdr:col>
      <xdr:colOff>38100</xdr:colOff>
      <xdr:row>95</xdr:row>
      <xdr:rowOff>121675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30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138202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0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21969</xdr:rowOff>
    </xdr:from>
    <xdr:to>
      <xdr:col>67</xdr:col>
      <xdr:colOff>101600</xdr:colOff>
      <xdr:row>96</xdr:row>
      <xdr:rowOff>123569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48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140096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25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127060</xdr:rowOff>
    </xdr:from>
    <xdr:to>
      <xdr:col>85</xdr:col>
      <xdr:colOff>177800</xdr:colOff>
      <xdr:row>97</xdr:row>
      <xdr:rowOff>57210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58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105487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5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69453</xdr:rowOff>
    </xdr:from>
    <xdr:to>
      <xdr:col>81</xdr:col>
      <xdr:colOff>101600</xdr:colOff>
      <xdr:row>98</xdr:row>
      <xdr:rowOff>171053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162180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9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166429</xdr:rowOff>
    </xdr:from>
    <xdr:to>
      <xdr:col>76</xdr:col>
      <xdr:colOff>165100</xdr:colOff>
      <xdr:row>98</xdr:row>
      <xdr:rowOff>96579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87706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8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138277</xdr:rowOff>
    </xdr:from>
    <xdr:to>
      <xdr:col>72</xdr:col>
      <xdr:colOff>38100</xdr:colOff>
      <xdr:row>98</xdr:row>
      <xdr:rowOff>68427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59554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86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112071</xdr:rowOff>
    </xdr:from>
    <xdr:to>
      <xdr:col>67</xdr:col>
      <xdr:colOff>101600</xdr:colOff>
      <xdr:row>98</xdr:row>
      <xdr:rowOff>42221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4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33348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83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41128</xdr:rowOff>
    </xdr:from>
    <xdr:to>
      <xdr:col>116</xdr:col>
      <xdr:colOff>63500</xdr:colOff>
      <xdr:row>37</xdr:row>
      <xdr:rowOff>118623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384778"/>
          <a:ext cx="8382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76380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2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18039</xdr:rowOff>
    </xdr:from>
    <xdr:to>
      <xdr:col>111</xdr:col>
      <xdr:colOff>177800</xdr:colOff>
      <xdr:row>37</xdr:row>
      <xdr:rowOff>41128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361689"/>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56576</xdr:rowOff>
    </xdr:from>
    <xdr:to>
      <xdr:col>112</xdr:col>
      <xdr:colOff>38100</xdr:colOff>
      <xdr:row>37</xdr:row>
      <xdr:rowOff>158176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0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149303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49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18039</xdr:rowOff>
    </xdr:from>
    <xdr:to>
      <xdr:col>107</xdr:col>
      <xdr:colOff>50800</xdr:colOff>
      <xdr:row>37</xdr:row>
      <xdr:rowOff>24120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361689"/>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49992</xdr:rowOff>
    </xdr:from>
    <xdr:to>
      <xdr:col>107</xdr:col>
      <xdr:colOff>101600</xdr:colOff>
      <xdr:row>37</xdr:row>
      <xdr:rowOff>151592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142719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4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24120</xdr:rowOff>
    </xdr:from>
    <xdr:to>
      <xdr:col>102</xdr:col>
      <xdr:colOff>114300</xdr:colOff>
      <xdr:row>37</xdr:row>
      <xdr:rowOff>145735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367770"/>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101427</xdr:rowOff>
    </xdr:from>
    <xdr:to>
      <xdr:col>102</xdr:col>
      <xdr:colOff>165100</xdr:colOff>
      <xdr:row>38</xdr:row>
      <xdr:rowOff>31577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4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22704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53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126665</xdr:rowOff>
    </xdr:from>
    <xdr:to>
      <xdr:col>98</xdr:col>
      <xdr:colOff>38100</xdr:colOff>
      <xdr:row>38</xdr:row>
      <xdr:rowOff>56815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7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47941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56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67823</xdr:rowOff>
    </xdr:from>
    <xdr:to>
      <xdr:col>116</xdr:col>
      <xdr:colOff>114300</xdr:colOff>
      <xdr:row>37</xdr:row>
      <xdr:rowOff>169423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90700</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26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161778</xdr:rowOff>
    </xdr:from>
    <xdr:to>
      <xdr:col>112</xdr:col>
      <xdr:colOff>38100</xdr:colOff>
      <xdr:row>37</xdr:row>
      <xdr:rowOff>91928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3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108455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10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138689</xdr:rowOff>
    </xdr:from>
    <xdr:to>
      <xdr:col>107</xdr:col>
      <xdr:colOff>101600</xdr:colOff>
      <xdr:row>37</xdr:row>
      <xdr:rowOff>68839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3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85366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08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144770</xdr:rowOff>
    </xdr:from>
    <xdr:to>
      <xdr:col>102</xdr:col>
      <xdr:colOff>165100</xdr:colOff>
      <xdr:row>37</xdr:row>
      <xdr:rowOff>74920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3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91447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09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94935</xdr:rowOff>
    </xdr:from>
    <xdr:to>
      <xdr:col>98</xdr:col>
      <xdr:colOff>38100</xdr:colOff>
      <xdr:row>38</xdr:row>
      <xdr:rowOff>25085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43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41612</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21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6792</xdr:rowOff>
    </xdr:from>
    <xdr:to>
      <xdr:col>116</xdr:col>
      <xdr:colOff>63500</xdr:colOff>
      <xdr:row>58</xdr:row>
      <xdr:rowOff>25629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950892"/>
          <a:ext cx="8382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120464</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2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163749</xdr:rowOff>
    </xdr:from>
    <xdr:to>
      <xdr:col>111</xdr:col>
      <xdr:colOff>177800</xdr:colOff>
      <xdr:row>58</xdr:row>
      <xdr:rowOff>6792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936399"/>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91323</xdr:rowOff>
    </xdr:from>
    <xdr:to>
      <xdr:col>112</xdr:col>
      <xdr:colOff>38100</xdr:colOff>
      <xdr:row>58</xdr:row>
      <xdr:rowOff>21473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6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38000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3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163749</xdr:rowOff>
    </xdr:from>
    <xdr:to>
      <xdr:col>107</xdr:col>
      <xdr:colOff>50800</xdr:colOff>
      <xdr:row>57</xdr:row>
      <xdr:rowOff>171018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36399"/>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114274</xdr:rowOff>
    </xdr:from>
    <xdr:to>
      <xdr:col>107</xdr:col>
      <xdr:colOff>101600</xdr:colOff>
      <xdr:row>58</xdr:row>
      <xdr:rowOff>44424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35551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97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171018</xdr:rowOff>
    </xdr:from>
    <xdr:to>
      <xdr:col>102</xdr:col>
      <xdr:colOff>114300</xdr:colOff>
      <xdr:row>58</xdr:row>
      <xdr:rowOff>16667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43668"/>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143352</xdr:rowOff>
    </xdr:from>
    <xdr:to>
      <xdr:col>102</xdr:col>
      <xdr:colOff>165100</xdr:colOff>
      <xdr:row>58</xdr:row>
      <xdr:rowOff>73502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64629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0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108879</xdr:rowOff>
    </xdr:from>
    <xdr:to>
      <xdr:col>98</xdr:col>
      <xdr:colOff>38100</xdr:colOff>
      <xdr:row>58</xdr:row>
      <xdr:rowOff>39029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55556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5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146279</xdr:rowOff>
    </xdr:from>
    <xdr:to>
      <xdr:col>116</xdr:col>
      <xdr:colOff>114300</xdr:colOff>
      <xdr:row>58</xdr:row>
      <xdr:rowOff>76429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76014</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4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127442</xdr:rowOff>
    </xdr:from>
    <xdr:to>
      <xdr:col>112</xdr:col>
      <xdr:colOff>38100</xdr:colOff>
      <xdr:row>58</xdr:row>
      <xdr:rowOff>57592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48719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99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112949</xdr:rowOff>
    </xdr:from>
    <xdr:to>
      <xdr:col>107</xdr:col>
      <xdr:colOff>101600</xdr:colOff>
      <xdr:row>58</xdr:row>
      <xdr:rowOff>43099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59626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66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120218</xdr:rowOff>
    </xdr:from>
    <xdr:to>
      <xdr:col>102</xdr:col>
      <xdr:colOff>165100</xdr:colOff>
      <xdr:row>58</xdr:row>
      <xdr:rowOff>50368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8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66895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6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137317</xdr:rowOff>
    </xdr:from>
    <xdr:to>
      <xdr:col>98</xdr:col>
      <xdr:colOff>38100</xdr:colOff>
      <xdr:row>58</xdr:row>
      <xdr:rowOff>67467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0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58594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00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37192</xdr:rowOff>
    </xdr:from>
    <xdr:to>
      <xdr:col>116</xdr:col>
      <xdr:colOff>63500</xdr:colOff>
      <xdr:row>75</xdr:row>
      <xdr:rowOff>53499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895942"/>
          <a:ext cx="8382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167479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83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37192</xdr:rowOff>
    </xdr:from>
    <xdr:to>
      <xdr:col>111</xdr:col>
      <xdr:colOff>177800</xdr:colOff>
      <xdr:row>75</xdr:row>
      <xdr:rowOff>60128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95942"/>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148717</xdr:rowOff>
    </xdr:from>
    <xdr:to>
      <xdr:col>112</xdr:col>
      <xdr:colOff>38100</xdr:colOff>
      <xdr:row>74</xdr:row>
      <xdr:rowOff>78867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95394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60128</xdr:rowOff>
    </xdr:from>
    <xdr:to>
      <xdr:col>107</xdr:col>
      <xdr:colOff>50800</xdr:colOff>
      <xdr:row>75</xdr:row>
      <xdr:rowOff>131908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18878"/>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84385</xdr:rowOff>
    </xdr:from>
    <xdr:to>
      <xdr:col>107</xdr:col>
      <xdr:colOff>101600</xdr:colOff>
      <xdr:row>74</xdr:row>
      <xdr:rowOff>14535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31062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80169</xdr:rowOff>
    </xdr:from>
    <xdr:to>
      <xdr:col>102</xdr:col>
      <xdr:colOff>114300</xdr:colOff>
      <xdr:row>75</xdr:row>
      <xdr:rowOff>131908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38919"/>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114408</xdr:rowOff>
    </xdr:from>
    <xdr:to>
      <xdr:col>102</xdr:col>
      <xdr:colOff>165100</xdr:colOff>
      <xdr:row>74</xdr:row>
      <xdr:rowOff>44558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61085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130486</xdr:rowOff>
    </xdr:from>
    <xdr:to>
      <xdr:col>98</xdr:col>
      <xdr:colOff>38100</xdr:colOff>
      <xdr:row>74</xdr:row>
      <xdr:rowOff>60636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77163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2699</xdr:rowOff>
    </xdr:from>
    <xdr:to>
      <xdr:col>116</xdr:col>
      <xdr:colOff>114300</xdr:colOff>
      <xdr:row>75</xdr:row>
      <xdr:rowOff>104299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152576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3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157842</xdr:rowOff>
    </xdr:from>
    <xdr:to>
      <xdr:col>112</xdr:col>
      <xdr:colOff>38100</xdr:colOff>
      <xdr:row>75</xdr:row>
      <xdr:rowOff>87992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79119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9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9328</xdr:rowOff>
    </xdr:from>
    <xdr:to>
      <xdr:col>107</xdr:col>
      <xdr:colOff>101600</xdr:colOff>
      <xdr:row>75</xdr:row>
      <xdr:rowOff>110928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102055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96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81108</xdr:rowOff>
    </xdr:from>
    <xdr:to>
      <xdr:col>102</xdr:col>
      <xdr:colOff>165100</xdr:colOff>
      <xdr:row>76</xdr:row>
      <xdr:rowOff>11258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3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29369</xdr:rowOff>
    </xdr:from>
    <xdr:to>
      <xdr:col>98</xdr:col>
      <xdr:colOff>38100</xdr:colOff>
      <xdr:row>75</xdr:row>
      <xdr:rowOff>130969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8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122096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8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人件費については、種市こども園の民営化や種市幼稚園の閉園等により費用は減となっているが、人口減により住民一人あたりのコストは増となっている。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扶助費の大幅増は、住民税非課税世帯臨時特別給付金（社会福祉費</a:t>
          </a:r>
          <a:r>
            <a:rPr kumimoji="1" lang="en-US" altLang="ja-JP" sz="1000">
              <a:solidFill>
                <a:schemeClr val="dk1"/>
              </a:solidFill>
              <a:effectLst/>
              <a:latin typeface="+mn-lt"/>
              <a:ea typeface="+mn-ea"/>
              <a:cs typeface="+mn-cs"/>
            </a:rPr>
            <a:t>199,062</a:t>
          </a:r>
          <a:r>
            <a:rPr kumimoji="1" lang="ja-JP" altLang="en-US" sz="1000">
              <a:solidFill>
                <a:schemeClr val="dk1"/>
              </a:solidFill>
              <a:effectLst/>
              <a:latin typeface="+mn-lt"/>
              <a:ea typeface="+mn-ea"/>
              <a:cs typeface="+mn-cs"/>
            </a:rPr>
            <a:t>千円増）や子育て世帯への臨時特別給付（児童福祉費</a:t>
          </a:r>
          <a:r>
            <a:rPr kumimoji="1" lang="en-US" altLang="ja-JP" sz="1000">
              <a:solidFill>
                <a:schemeClr val="dk1"/>
              </a:solidFill>
              <a:effectLst/>
              <a:latin typeface="+mn-lt"/>
              <a:ea typeface="+mn-ea"/>
              <a:cs typeface="+mn-cs"/>
            </a:rPr>
            <a:t>263,273</a:t>
          </a:r>
          <a:r>
            <a:rPr kumimoji="1" lang="ja-JP" altLang="en-US" sz="1000">
              <a:solidFill>
                <a:schemeClr val="dk1"/>
              </a:solidFill>
              <a:effectLst/>
              <a:latin typeface="+mn-lt"/>
              <a:ea typeface="+mn-ea"/>
              <a:cs typeface="+mn-cs"/>
            </a:rPr>
            <a:t>千円増）等によるもの。</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補助費の大幅</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特別定額給付金</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1,623,500</a:t>
          </a:r>
          <a:r>
            <a:rPr kumimoji="1" lang="ja-JP" altLang="en-US" sz="1000">
              <a:solidFill>
                <a:schemeClr val="dk1"/>
              </a:solidFill>
              <a:effectLst/>
              <a:latin typeface="+mn-lt"/>
              <a:ea typeface="+mn-ea"/>
              <a:cs typeface="+mn-cs"/>
            </a:rPr>
            <a:t>千円（皆減）等による</a:t>
          </a:r>
          <a:r>
            <a:rPr kumimoji="1" lang="ja-JP" altLang="ja-JP" sz="1000">
              <a:solidFill>
                <a:schemeClr val="dk1"/>
              </a:solidFill>
              <a:effectLst/>
              <a:latin typeface="+mn-lt"/>
              <a:ea typeface="+mn-ea"/>
              <a:cs typeface="+mn-cs"/>
            </a:rPr>
            <a:t>もの。</a:t>
          </a:r>
          <a:endParaRPr lang="ja-JP" altLang="ja-JP" sz="1100">
            <a:effectLst/>
          </a:endParaRPr>
        </a:p>
        <a:p>
          <a:r>
            <a:rPr kumimoji="1" lang="ja-JP" altLang="ja-JP" sz="1000">
              <a:solidFill>
                <a:schemeClr val="dk1"/>
              </a:solidFill>
              <a:effectLst/>
              <a:latin typeface="+mn-lt"/>
              <a:ea typeface="+mn-ea"/>
              <a:cs typeface="+mn-cs"/>
            </a:rPr>
            <a:t>　災害復旧事業費の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は令和元年台風</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号災</a:t>
          </a:r>
          <a:r>
            <a:rPr kumimoji="1" lang="ja-JP" altLang="en-US" sz="1000">
              <a:solidFill>
                <a:schemeClr val="dk1"/>
              </a:solidFill>
              <a:effectLst/>
              <a:latin typeface="+mn-lt"/>
              <a:ea typeface="+mn-ea"/>
              <a:cs typeface="+mn-cs"/>
            </a:rPr>
            <a:t>の皆減</a:t>
          </a:r>
          <a:r>
            <a:rPr kumimoji="1" lang="ja-JP" altLang="ja-JP" sz="1000">
              <a:solidFill>
                <a:schemeClr val="dk1"/>
              </a:solidFill>
              <a:effectLst/>
              <a:latin typeface="+mn-lt"/>
              <a:ea typeface="+mn-ea"/>
              <a:cs typeface="+mn-cs"/>
            </a:rPr>
            <a:t>によるもの。</a:t>
          </a:r>
          <a:endParaRPr lang="ja-JP" altLang="ja-JP" sz="1100">
            <a:effectLst/>
          </a:endParaRPr>
        </a:p>
        <a:p>
          <a:r>
            <a:rPr kumimoji="1" lang="ja-JP" altLang="ja-JP" sz="1000">
              <a:solidFill>
                <a:schemeClr val="dk1"/>
              </a:solidFill>
              <a:effectLst/>
              <a:latin typeface="+mn-lt"/>
              <a:ea typeface="+mn-ea"/>
              <a:cs typeface="+mn-cs"/>
            </a:rPr>
            <a:t>　公債費は</a:t>
          </a:r>
          <a:r>
            <a:rPr kumimoji="1" lang="ja-JP" altLang="en-US" sz="1000">
              <a:solidFill>
                <a:schemeClr val="dk1"/>
              </a:solidFill>
              <a:effectLst/>
              <a:latin typeface="+mn-lt"/>
              <a:ea typeface="+mn-ea"/>
              <a:cs typeface="+mn-cs"/>
            </a:rPr>
            <a:t>緊急防災・減災事業債</a:t>
          </a:r>
          <a:r>
            <a:rPr kumimoji="1" lang="en-US" altLang="ja-JP" sz="1000">
              <a:solidFill>
                <a:schemeClr val="dk1"/>
              </a:solidFill>
              <a:effectLst/>
              <a:latin typeface="+mn-lt"/>
              <a:ea typeface="+mn-ea"/>
              <a:cs typeface="+mn-cs"/>
            </a:rPr>
            <a:t>25,974</a:t>
          </a:r>
          <a:r>
            <a:rPr kumimoji="1" lang="ja-JP" altLang="en-US" sz="1000">
              <a:solidFill>
                <a:schemeClr val="dk1"/>
              </a:solidFill>
              <a:effectLst/>
              <a:latin typeface="+mn-lt"/>
              <a:ea typeface="+mn-ea"/>
              <a:cs typeface="+mn-cs"/>
            </a:rPr>
            <a:t>千円増、過疎対策事業債</a:t>
          </a:r>
          <a:r>
            <a:rPr kumimoji="1" lang="en-US" altLang="ja-JP" sz="1000">
              <a:solidFill>
                <a:schemeClr val="dk1"/>
              </a:solidFill>
              <a:effectLst/>
              <a:latin typeface="+mn-lt"/>
              <a:ea typeface="+mn-ea"/>
              <a:cs typeface="+mn-cs"/>
            </a:rPr>
            <a:t>27,470</a:t>
          </a:r>
          <a:r>
            <a:rPr kumimoji="1" lang="ja-JP" altLang="en-US" sz="1000">
              <a:solidFill>
                <a:schemeClr val="dk1"/>
              </a:solidFill>
              <a:effectLst/>
              <a:latin typeface="+mn-lt"/>
              <a:ea typeface="+mn-ea"/>
              <a:cs typeface="+mn-cs"/>
            </a:rPr>
            <a:t>千円増</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臨時財政対策債</a:t>
          </a:r>
          <a:r>
            <a:rPr kumimoji="1" lang="en-US" altLang="ja-JP" sz="1000">
              <a:solidFill>
                <a:schemeClr val="dk1"/>
              </a:solidFill>
              <a:effectLst/>
              <a:latin typeface="+mn-lt"/>
              <a:ea typeface="+mn-ea"/>
              <a:cs typeface="+mn-cs"/>
            </a:rPr>
            <a:t>13,683</a:t>
          </a:r>
          <a:r>
            <a:rPr kumimoji="1" lang="ja-JP" altLang="en-US" sz="1000">
              <a:solidFill>
                <a:schemeClr val="dk1"/>
              </a:solidFill>
              <a:effectLst/>
              <a:latin typeface="+mn-lt"/>
              <a:ea typeface="+mn-ea"/>
              <a:cs typeface="+mn-cs"/>
            </a:rPr>
            <a:t>千円増等によるもの。</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年度までは増が見込まれる。</a:t>
          </a:r>
          <a:endParaRPr lang="ja-JP" altLang="ja-JP" sz="1100">
            <a:effectLst/>
          </a:endParaRPr>
        </a:p>
        <a:p>
          <a:r>
            <a:rPr kumimoji="1" lang="ja-JP" altLang="ja-JP" sz="1000">
              <a:solidFill>
                <a:schemeClr val="dk1"/>
              </a:solidFill>
              <a:effectLst/>
              <a:latin typeface="+mn-lt"/>
              <a:ea typeface="+mn-ea"/>
              <a:cs typeface="+mn-cs"/>
            </a:rPr>
            <a:t>　積立金</a:t>
          </a:r>
          <a:r>
            <a:rPr kumimoji="1" lang="ja-JP" altLang="en-US" sz="1000">
              <a:solidFill>
                <a:schemeClr val="dk1"/>
              </a:solidFill>
              <a:effectLst/>
              <a:latin typeface="+mn-lt"/>
              <a:ea typeface="+mn-ea"/>
              <a:cs typeface="+mn-cs"/>
            </a:rPr>
            <a:t>の大幅増</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財政調整基金積立金</a:t>
          </a:r>
          <a:r>
            <a:rPr kumimoji="1" lang="en-US" altLang="ja-JP" sz="1000">
              <a:solidFill>
                <a:schemeClr val="dk1"/>
              </a:solidFill>
              <a:effectLst/>
              <a:latin typeface="+mn-lt"/>
              <a:ea typeface="+mn-ea"/>
              <a:cs typeface="+mn-cs"/>
            </a:rPr>
            <a:t>211,958</a:t>
          </a:r>
          <a:r>
            <a:rPr kumimoji="1" lang="ja-JP" altLang="en-US" sz="1000">
              <a:solidFill>
                <a:schemeClr val="dk1"/>
              </a:solidFill>
              <a:effectLst/>
              <a:latin typeface="+mn-lt"/>
              <a:ea typeface="+mn-ea"/>
              <a:cs typeface="+mn-cs"/>
            </a:rPr>
            <a:t>千円の増等によるもの。</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15,717
15,662
302.92
12,431,194
11,859,524
566,263
7,107,376
12,247,508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12827</xdr:rowOff>
    </xdr:from>
    <xdr:to>
      <xdr:col>24</xdr:col>
      <xdr:colOff>63500</xdr:colOff>
      <xdr:row>33</xdr:row>
      <xdr:rowOff>45974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70677"/>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108094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36449</xdr:rowOff>
    </xdr:from>
    <xdr:to>
      <xdr:col>19</xdr:col>
      <xdr:colOff>177800</xdr:colOff>
      <xdr:row>33</xdr:row>
      <xdr:rowOff>45974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9429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85090</xdr:rowOff>
    </xdr:from>
    <xdr:to>
      <xdr:col>20</xdr:col>
      <xdr:colOff>38100</xdr:colOff>
      <xdr:row>36</xdr:row>
      <xdr:rowOff>15240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6367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36449</xdr:rowOff>
    </xdr:from>
    <xdr:to>
      <xdr:col>15</xdr:col>
      <xdr:colOff>50800</xdr:colOff>
      <xdr:row>33</xdr:row>
      <xdr:rowOff>150749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9429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97663</xdr:rowOff>
    </xdr:from>
    <xdr:to>
      <xdr:col>15</xdr:col>
      <xdr:colOff>101600</xdr:colOff>
      <xdr:row>35</xdr:row>
      <xdr:rowOff>27813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18940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150749</xdr:rowOff>
    </xdr:from>
    <xdr:to>
      <xdr:col>10</xdr:col>
      <xdr:colOff>114300</xdr:colOff>
      <xdr:row>34</xdr:row>
      <xdr:rowOff>25019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0859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91567</xdr:rowOff>
    </xdr:from>
    <xdr:to>
      <xdr:col>10</xdr:col>
      <xdr:colOff>165100</xdr:colOff>
      <xdr:row>35</xdr:row>
      <xdr:rowOff>21717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1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127762</xdr:rowOff>
    </xdr:from>
    <xdr:to>
      <xdr:col>6</xdr:col>
      <xdr:colOff>38100</xdr:colOff>
      <xdr:row>35</xdr:row>
      <xdr:rowOff>57912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49039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133477</xdr:rowOff>
    </xdr:from>
    <xdr:to>
      <xdr:col>24</xdr:col>
      <xdr:colOff>114300</xdr:colOff>
      <xdr:row>33</xdr:row>
      <xdr:rowOff>63627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156354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166624</xdr:rowOff>
    </xdr:from>
    <xdr:to>
      <xdr:col>20</xdr:col>
      <xdr:colOff>38100</xdr:colOff>
      <xdr:row>33</xdr:row>
      <xdr:rowOff>96774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113301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157099</xdr:rowOff>
    </xdr:from>
    <xdr:to>
      <xdr:col>15</xdr:col>
      <xdr:colOff>101600</xdr:colOff>
      <xdr:row>33</xdr:row>
      <xdr:rowOff>87249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103776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1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99949</xdr:rowOff>
    </xdr:from>
    <xdr:to>
      <xdr:col>10</xdr:col>
      <xdr:colOff>165100</xdr:colOff>
      <xdr:row>34</xdr:row>
      <xdr:rowOff>30099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46626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3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145669</xdr:rowOff>
    </xdr:from>
    <xdr:to>
      <xdr:col>6</xdr:col>
      <xdr:colOff>38100</xdr:colOff>
      <xdr:row>34</xdr:row>
      <xdr:rowOff>75819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92346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7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61560</xdr:rowOff>
    </xdr:from>
    <xdr:to>
      <xdr:col>24</xdr:col>
      <xdr:colOff>63500</xdr:colOff>
      <xdr:row>56</xdr:row>
      <xdr:rowOff>70841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19860"/>
          <a:ext cx="838200" cy="35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103374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61560</xdr:rowOff>
    </xdr:from>
    <xdr:to>
      <xdr:col>19</xdr:col>
      <xdr:colOff>177800</xdr:colOff>
      <xdr:row>56</xdr:row>
      <xdr:rowOff>110234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19860"/>
          <a:ext cx="889000" cy="39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41150</xdr:rowOff>
    </xdr:from>
    <xdr:to>
      <xdr:col>20</xdr:col>
      <xdr:colOff>38100</xdr:colOff>
      <xdr:row>52</xdr:row>
      <xdr:rowOff>142750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95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159277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73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82417</xdr:rowOff>
    </xdr:from>
    <xdr:to>
      <xdr:col>15</xdr:col>
      <xdr:colOff>50800</xdr:colOff>
      <xdr:row>56</xdr:row>
      <xdr:rowOff>110234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83617"/>
          <a:ext cx="8890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97614</xdr:rowOff>
    </xdr:from>
    <xdr:to>
      <xdr:col>15</xdr:col>
      <xdr:colOff>101600</xdr:colOff>
      <xdr:row>56</xdr:row>
      <xdr:rowOff>27764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44291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0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82417</xdr:rowOff>
    </xdr:from>
    <xdr:to>
      <xdr:col>10</xdr:col>
      <xdr:colOff>114300</xdr:colOff>
      <xdr:row>56</xdr:row>
      <xdr:rowOff>147920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83617"/>
          <a:ext cx="889000" cy="6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138296</xdr:rowOff>
    </xdr:from>
    <xdr:to>
      <xdr:col>10</xdr:col>
      <xdr:colOff>165100</xdr:colOff>
      <xdr:row>56</xdr:row>
      <xdr:rowOff>68446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84973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146388</xdr:rowOff>
    </xdr:from>
    <xdr:to>
      <xdr:col>6</xdr:col>
      <xdr:colOff>38100</xdr:colOff>
      <xdr:row>56</xdr:row>
      <xdr:rowOff>76538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93065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20041</xdr:rowOff>
    </xdr:from>
    <xdr:to>
      <xdr:col>24</xdr:col>
      <xdr:colOff>114300</xdr:colOff>
      <xdr:row>56</xdr:row>
      <xdr:rowOff>121641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169918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10760</xdr:rowOff>
    </xdr:from>
    <xdr:to>
      <xdr:col>20</xdr:col>
      <xdr:colOff>38100</xdr:colOff>
      <xdr:row>54</xdr:row>
      <xdr:rowOff>112360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103487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59434</xdr:rowOff>
    </xdr:from>
    <xdr:to>
      <xdr:col>15</xdr:col>
      <xdr:colOff>101600</xdr:colOff>
      <xdr:row>56</xdr:row>
      <xdr:rowOff>161034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152161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31617</xdr:rowOff>
    </xdr:from>
    <xdr:to>
      <xdr:col>10</xdr:col>
      <xdr:colOff>165100</xdr:colOff>
      <xdr:row>56</xdr:row>
      <xdr:rowOff>133217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124344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97120</xdr:rowOff>
    </xdr:from>
    <xdr:to>
      <xdr:col>6</xdr:col>
      <xdr:colOff>38100</xdr:colOff>
      <xdr:row>57</xdr:row>
      <xdr:rowOff>27270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18397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134556</xdr:rowOff>
    </xdr:from>
    <xdr:to>
      <xdr:col>24</xdr:col>
      <xdr:colOff>62865</xdr:colOff>
      <xdr:row>79</xdr:row>
      <xdr:rowOff>54871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4606"/>
          <a:ext cx="1270" cy="1634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58698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54871</xdr:rowOff>
    </xdr:from>
    <xdr:to>
      <xdr:col>24</xdr:col>
      <xdr:colOff>152400</xdr:colOff>
      <xdr:row>79</xdr:row>
      <xdr:rowOff>54871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81233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134556</xdr:rowOff>
    </xdr:from>
    <xdr:to>
      <xdr:col>24</xdr:col>
      <xdr:colOff>152400</xdr:colOff>
      <xdr:row>69</xdr:row>
      <xdr:rowOff>134556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161284</xdr:rowOff>
    </xdr:from>
    <xdr:to>
      <xdr:col>24</xdr:col>
      <xdr:colOff>63500</xdr:colOff>
      <xdr:row>73</xdr:row>
      <xdr:rowOff>99543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05684"/>
          <a:ext cx="838200" cy="10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111942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992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133515</xdr:rowOff>
    </xdr:from>
    <xdr:to>
      <xdr:col>24</xdr:col>
      <xdr:colOff>114300</xdr:colOff>
      <xdr:row>75</xdr:row>
      <xdr:rowOff>63665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99543</xdr:rowOff>
    </xdr:from>
    <xdr:to>
      <xdr:col>19</xdr:col>
      <xdr:colOff>177800</xdr:colOff>
      <xdr:row>76</xdr:row>
      <xdr:rowOff>111049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615393"/>
          <a:ext cx="889000" cy="52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141763</xdr:rowOff>
    </xdr:from>
    <xdr:to>
      <xdr:col>20</xdr:col>
      <xdr:colOff>38100</xdr:colOff>
      <xdr:row>75</xdr:row>
      <xdr:rowOff>71913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63040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111049</xdr:rowOff>
    </xdr:from>
    <xdr:to>
      <xdr:col>15</xdr:col>
      <xdr:colOff>50800</xdr:colOff>
      <xdr:row>77</xdr:row>
      <xdr:rowOff>98076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41249"/>
          <a:ext cx="889000" cy="15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90691</xdr:rowOff>
    </xdr:from>
    <xdr:to>
      <xdr:col>15</xdr:col>
      <xdr:colOff>101600</xdr:colOff>
      <xdr:row>76</xdr:row>
      <xdr:rowOff>20841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37368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98076</xdr:rowOff>
    </xdr:from>
    <xdr:to>
      <xdr:col>10</xdr:col>
      <xdr:colOff>114300</xdr:colOff>
      <xdr:row>77</xdr:row>
      <xdr:rowOff>124365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99726"/>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21082</xdr:rowOff>
    </xdr:from>
    <xdr:to>
      <xdr:col>10</xdr:col>
      <xdr:colOff>165100</xdr:colOff>
      <xdr:row>76</xdr:row>
      <xdr:rowOff>122682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139209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2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157823</xdr:rowOff>
    </xdr:from>
    <xdr:to>
      <xdr:col>6</xdr:col>
      <xdr:colOff>38100</xdr:colOff>
      <xdr:row>76</xdr:row>
      <xdr:rowOff>87973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9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110484</xdr:rowOff>
    </xdr:from>
    <xdr:to>
      <xdr:col>24</xdr:col>
      <xdr:colOff>114300</xdr:colOff>
      <xdr:row>73</xdr:row>
      <xdr:rowOff>40634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133361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48743</xdr:rowOff>
    </xdr:from>
    <xdr:to>
      <xdr:col>20</xdr:col>
      <xdr:colOff>38100</xdr:colOff>
      <xdr:row>73</xdr:row>
      <xdr:rowOff>150343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166870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33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60249</xdr:rowOff>
    </xdr:from>
    <xdr:to>
      <xdr:col>15</xdr:col>
      <xdr:colOff>101600</xdr:colOff>
      <xdr:row>76</xdr:row>
      <xdr:rowOff>161849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152976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8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47276</xdr:rowOff>
    </xdr:from>
    <xdr:to>
      <xdr:col>10</xdr:col>
      <xdr:colOff>165100</xdr:colOff>
      <xdr:row>77</xdr:row>
      <xdr:rowOff>148876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140003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4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73565</xdr:rowOff>
    </xdr:from>
    <xdr:to>
      <xdr:col>6</xdr:col>
      <xdr:colOff>38100</xdr:colOff>
      <xdr:row>78</xdr:row>
      <xdr:rowOff>3715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166292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6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162756</xdr:rowOff>
    </xdr:from>
    <xdr:to>
      <xdr:col>24</xdr:col>
      <xdr:colOff>63500</xdr:colOff>
      <xdr:row>92</xdr:row>
      <xdr:rowOff>66663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593256"/>
          <a:ext cx="838200" cy="24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158963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4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66663</xdr:rowOff>
    </xdr:from>
    <xdr:to>
      <xdr:col>19</xdr:col>
      <xdr:colOff>177800</xdr:colOff>
      <xdr:row>94</xdr:row>
      <xdr:rowOff>54367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840063"/>
          <a:ext cx="889000" cy="33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42771</xdr:rowOff>
    </xdr:from>
    <xdr:to>
      <xdr:col>20</xdr:col>
      <xdr:colOff>38100</xdr:colOff>
      <xdr:row>94</xdr:row>
      <xdr:rowOff>144371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5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135498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54367</xdr:rowOff>
    </xdr:from>
    <xdr:to>
      <xdr:col>15</xdr:col>
      <xdr:colOff>50800</xdr:colOff>
      <xdr:row>95</xdr:row>
      <xdr:rowOff>167590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170667"/>
          <a:ext cx="889000" cy="28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44323</xdr:rowOff>
    </xdr:from>
    <xdr:to>
      <xdr:col>15</xdr:col>
      <xdr:colOff>101600</xdr:colOff>
      <xdr:row>95</xdr:row>
      <xdr:rowOff>145923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137050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32649</xdr:rowOff>
    </xdr:from>
    <xdr:to>
      <xdr:col>10</xdr:col>
      <xdr:colOff>114300</xdr:colOff>
      <xdr:row>95</xdr:row>
      <xdr:rowOff>167590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148949"/>
          <a:ext cx="889000" cy="30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11421</xdr:rowOff>
    </xdr:from>
    <xdr:to>
      <xdr:col>10</xdr:col>
      <xdr:colOff>165100</xdr:colOff>
      <xdr:row>96</xdr:row>
      <xdr:rowOff>113021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104148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6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165154</xdr:rowOff>
    </xdr:from>
    <xdr:to>
      <xdr:col>6</xdr:col>
      <xdr:colOff>38100</xdr:colOff>
      <xdr:row>96</xdr:row>
      <xdr:rowOff>95304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4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4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111956</xdr:rowOff>
    </xdr:from>
    <xdr:to>
      <xdr:col>24</xdr:col>
      <xdr:colOff>114300</xdr:colOff>
      <xdr:row>91</xdr:row>
      <xdr:rowOff>42106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5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64983</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49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15863</xdr:rowOff>
    </xdr:from>
    <xdr:to>
      <xdr:col>20</xdr:col>
      <xdr:colOff>38100</xdr:colOff>
      <xdr:row>92</xdr:row>
      <xdr:rowOff>117463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7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133990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5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3567</xdr:rowOff>
    </xdr:from>
    <xdr:to>
      <xdr:col>15</xdr:col>
      <xdr:colOff>101600</xdr:colOff>
      <xdr:row>94</xdr:row>
      <xdr:rowOff>105167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121694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89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116790</xdr:rowOff>
    </xdr:from>
    <xdr:to>
      <xdr:col>10</xdr:col>
      <xdr:colOff>165100</xdr:colOff>
      <xdr:row>96</xdr:row>
      <xdr:rowOff>46940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63467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153299</xdr:rowOff>
    </xdr:from>
    <xdr:to>
      <xdr:col>6</xdr:col>
      <xdr:colOff>38100</xdr:colOff>
      <xdr:row>94</xdr:row>
      <xdr:rowOff>83449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0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99976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87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93408</xdr:rowOff>
    </xdr:from>
    <xdr:to>
      <xdr:col>55</xdr:col>
      <xdr:colOff>0</xdr:colOff>
      <xdr:row>38</xdr:row>
      <xdr:rowOff>108839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08508"/>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40149</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3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93408</xdr:rowOff>
    </xdr:from>
    <xdr:to>
      <xdr:col>50</xdr:col>
      <xdr:colOff>114300</xdr:colOff>
      <xdr:row>38</xdr:row>
      <xdr:rowOff>102362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08508"/>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63182</xdr:rowOff>
    </xdr:from>
    <xdr:to>
      <xdr:col>50</xdr:col>
      <xdr:colOff>165100</xdr:colOff>
      <xdr:row>38</xdr:row>
      <xdr:rowOff>164782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155909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71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102362</xdr:rowOff>
    </xdr:from>
    <xdr:to>
      <xdr:col>45</xdr:col>
      <xdr:colOff>177800</xdr:colOff>
      <xdr:row>38</xdr:row>
      <xdr:rowOff>125031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17462"/>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90995</xdr:rowOff>
    </xdr:from>
    <xdr:to>
      <xdr:col>46</xdr:col>
      <xdr:colOff>38100</xdr:colOff>
      <xdr:row>39</xdr:row>
      <xdr:rowOff>21145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12272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698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115506</xdr:rowOff>
    </xdr:from>
    <xdr:to>
      <xdr:col>41</xdr:col>
      <xdr:colOff>50800</xdr:colOff>
      <xdr:row>38</xdr:row>
      <xdr:rowOff>125031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3060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117094</xdr:rowOff>
    </xdr:from>
    <xdr:to>
      <xdr:col>41</xdr:col>
      <xdr:colOff>101600</xdr:colOff>
      <xdr:row>39</xdr:row>
      <xdr:rowOff>47244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38371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72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103759</xdr:rowOff>
    </xdr:from>
    <xdr:to>
      <xdr:col>36</xdr:col>
      <xdr:colOff>165100</xdr:colOff>
      <xdr:row>39</xdr:row>
      <xdr:rowOff>33909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25036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58039</xdr:rowOff>
    </xdr:from>
    <xdr:to>
      <xdr:col>55</xdr:col>
      <xdr:colOff>50800</xdr:colOff>
      <xdr:row>38</xdr:row>
      <xdr:rowOff>159639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167149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42608</xdr:rowOff>
    </xdr:from>
    <xdr:to>
      <xdr:col>50</xdr:col>
      <xdr:colOff>165100</xdr:colOff>
      <xdr:row>38</xdr:row>
      <xdr:rowOff>144208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160736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332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51562</xdr:rowOff>
    </xdr:from>
    <xdr:to>
      <xdr:col>46</xdr:col>
      <xdr:colOff>38100</xdr:colOff>
      <xdr:row>38</xdr:row>
      <xdr:rowOff>153162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169689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74231</xdr:rowOff>
    </xdr:from>
    <xdr:to>
      <xdr:col>41</xdr:col>
      <xdr:colOff>101600</xdr:colOff>
      <xdr:row>39</xdr:row>
      <xdr:rowOff>4381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20909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364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64706</xdr:rowOff>
    </xdr:from>
    <xdr:to>
      <xdr:col>36</xdr:col>
      <xdr:colOff>165100</xdr:colOff>
      <xdr:row>38</xdr:row>
      <xdr:rowOff>166306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11384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35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36487</xdr:rowOff>
    </xdr:from>
    <xdr:to>
      <xdr:col>54</xdr:col>
      <xdr:colOff>189865</xdr:colOff>
      <xdr:row>58</xdr:row>
      <xdr:rowOff>149327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51887"/>
          <a:ext cx="1270" cy="114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153154</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9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149327</xdr:rowOff>
    </xdr:from>
    <xdr:to>
      <xdr:col>55</xdr:col>
      <xdr:colOff>88900</xdr:colOff>
      <xdr:row>58</xdr:row>
      <xdr:rowOff>149327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154614</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2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36487</xdr:rowOff>
    </xdr:from>
    <xdr:to>
      <xdr:col>55</xdr:col>
      <xdr:colOff>88900</xdr:colOff>
      <xdr:row>52</xdr:row>
      <xdr:rowOff>36487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5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152044</xdr:rowOff>
    </xdr:from>
    <xdr:to>
      <xdr:col>55</xdr:col>
      <xdr:colOff>0</xdr:colOff>
      <xdr:row>56</xdr:row>
      <xdr:rowOff>15354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81794"/>
          <a:ext cx="838200" cy="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40226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41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61799</xdr:rowOff>
    </xdr:from>
    <xdr:to>
      <xdr:col>55</xdr:col>
      <xdr:colOff>50800</xdr:colOff>
      <xdr:row>56</xdr:row>
      <xdr:rowOff>163399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18021</xdr:rowOff>
    </xdr:from>
    <xdr:to>
      <xdr:col>50</xdr:col>
      <xdr:colOff>114300</xdr:colOff>
      <xdr:row>56</xdr:row>
      <xdr:rowOff>15354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447771"/>
          <a:ext cx="889000" cy="1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7201</xdr:rowOff>
    </xdr:from>
    <xdr:to>
      <xdr:col>50</xdr:col>
      <xdr:colOff>165100</xdr:colOff>
      <xdr:row>53</xdr:row>
      <xdr:rowOff>108801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09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125328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886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111849</xdr:rowOff>
    </xdr:from>
    <xdr:to>
      <xdr:col>45</xdr:col>
      <xdr:colOff>177800</xdr:colOff>
      <xdr:row>55</xdr:row>
      <xdr:rowOff>18021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8684349"/>
          <a:ext cx="889000" cy="76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62535</xdr:rowOff>
    </xdr:from>
    <xdr:to>
      <xdr:col>46</xdr:col>
      <xdr:colOff>38100</xdr:colOff>
      <xdr:row>53</xdr:row>
      <xdr:rowOff>164135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1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9212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892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111849</xdr:rowOff>
    </xdr:from>
    <xdr:to>
      <xdr:col>41</xdr:col>
      <xdr:colOff>50800</xdr:colOff>
      <xdr:row>56</xdr:row>
      <xdr:rowOff>85484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8684349"/>
          <a:ext cx="889000" cy="100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121298</xdr:rowOff>
    </xdr:from>
    <xdr:to>
      <xdr:col>41</xdr:col>
      <xdr:colOff>101600</xdr:colOff>
      <xdr:row>54</xdr:row>
      <xdr:rowOff>51448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2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42575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128321</xdr:rowOff>
    </xdr:from>
    <xdr:to>
      <xdr:col>36</xdr:col>
      <xdr:colOff>165100</xdr:colOff>
      <xdr:row>54</xdr:row>
      <xdr:rowOff>58471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2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74998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89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101244</xdr:rowOff>
    </xdr:from>
    <xdr:to>
      <xdr:col>55</xdr:col>
      <xdr:colOff>50800</xdr:colOff>
      <xdr:row>56</xdr:row>
      <xdr:rowOff>31394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124121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136004</xdr:rowOff>
    </xdr:from>
    <xdr:to>
      <xdr:col>50</xdr:col>
      <xdr:colOff>165100</xdr:colOff>
      <xdr:row>56</xdr:row>
      <xdr:rowOff>66154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57281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138671</xdr:rowOff>
    </xdr:from>
    <xdr:to>
      <xdr:col>46</xdr:col>
      <xdr:colOff>38100</xdr:colOff>
      <xdr:row>55</xdr:row>
      <xdr:rowOff>68821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3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59948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8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61049</xdr:rowOff>
    </xdr:from>
    <xdr:to>
      <xdr:col>41</xdr:col>
      <xdr:colOff>101600</xdr:colOff>
      <xdr:row>50</xdr:row>
      <xdr:rowOff>162649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86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7726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84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34684</xdr:rowOff>
    </xdr:from>
    <xdr:to>
      <xdr:col>36</xdr:col>
      <xdr:colOff>165100</xdr:colOff>
      <xdr:row>56</xdr:row>
      <xdr:rowOff>136284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127411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72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3454</xdr:rowOff>
    </xdr:from>
    <xdr:to>
      <xdr:col>54</xdr:col>
      <xdr:colOff>189865</xdr:colOff>
      <xdr:row>79</xdr:row>
      <xdr:rowOff>55380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347854"/>
          <a:ext cx="1270" cy="1252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59207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55380</xdr:rowOff>
    </xdr:from>
    <xdr:to>
      <xdr:col>55</xdr:col>
      <xdr:colOff>88900</xdr:colOff>
      <xdr:row>79</xdr:row>
      <xdr:rowOff>55380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121581</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3454</xdr:rowOff>
    </xdr:from>
    <xdr:to>
      <xdr:col>55</xdr:col>
      <xdr:colOff>88900</xdr:colOff>
      <xdr:row>72</xdr:row>
      <xdr:rowOff>3454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3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36308</xdr:rowOff>
    </xdr:from>
    <xdr:to>
      <xdr:col>55</xdr:col>
      <xdr:colOff>0</xdr:colOff>
      <xdr:row>75</xdr:row>
      <xdr:rowOff>1887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380708"/>
          <a:ext cx="838200" cy="47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71409</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92982</xdr:rowOff>
    </xdr:from>
    <xdr:to>
      <xdr:col>55</xdr:col>
      <xdr:colOff>50800</xdr:colOff>
      <xdr:row>76</xdr:row>
      <xdr:rowOff>23132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1887</xdr:rowOff>
    </xdr:from>
    <xdr:to>
      <xdr:col>50</xdr:col>
      <xdr:colOff>114300</xdr:colOff>
      <xdr:row>75</xdr:row>
      <xdr:rowOff>159849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860637"/>
          <a:ext cx="889000" cy="15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134065</xdr:rowOff>
    </xdr:from>
    <xdr:to>
      <xdr:col>50</xdr:col>
      <xdr:colOff>165100</xdr:colOff>
      <xdr:row>74</xdr:row>
      <xdr:rowOff>64215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64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80742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139569</xdr:rowOff>
    </xdr:from>
    <xdr:to>
      <xdr:col>45</xdr:col>
      <xdr:colOff>177800</xdr:colOff>
      <xdr:row>75</xdr:row>
      <xdr:rowOff>159849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998319"/>
          <a:ext cx="8890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133542</xdr:rowOff>
    </xdr:from>
    <xdr:to>
      <xdr:col>46</xdr:col>
      <xdr:colOff>38100</xdr:colOff>
      <xdr:row>75</xdr:row>
      <xdr:rowOff>63692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8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80219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139569</xdr:rowOff>
    </xdr:from>
    <xdr:to>
      <xdr:col>41</xdr:col>
      <xdr:colOff>50800</xdr:colOff>
      <xdr:row>75</xdr:row>
      <xdr:rowOff>157824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998319"/>
          <a:ext cx="889000" cy="1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70</xdr:row>
      <xdr:rowOff>95627</xdr:rowOff>
    </xdr:from>
    <xdr:to>
      <xdr:col>41</xdr:col>
      <xdr:colOff>101600</xdr:colOff>
      <xdr:row>71</xdr:row>
      <xdr:rowOff>25777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09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42304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187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89912</xdr:rowOff>
    </xdr:from>
    <xdr:to>
      <xdr:col>36</xdr:col>
      <xdr:colOff>165100</xdr:colOff>
      <xdr:row>74</xdr:row>
      <xdr:rowOff>20062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26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36589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38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156958</xdr:rowOff>
    </xdr:from>
    <xdr:to>
      <xdr:col>55</xdr:col>
      <xdr:colOff>50800</xdr:colOff>
      <xdr:row>72</xdr:row>
      <xdr:rowOff>87108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3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77132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2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122537</xdr:rowOff>
    </xdr:from>
    <xdr:to>
      <xdr:col>50</xdr:col>
      <xdr:colOff>165100</xdr:colOff>
      <xdr:row>75</xdr:row>
      <xdr:rowOff>52687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43814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90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109049</xdr:rowOff>
    </xdr:from>
    <xdr:to>
      <xdr:col>46</xdr:col>
      <xdr:colOff>38100</xdr:colOff>
      <xdr:row>76</xdr:row>
      <xdr:rowOff>39199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30326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06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88769</xdr:rowOff>
    </xdr:from>
    <xdr:to>
      <xdr:col>41</xdr:col>
      <xdr:colOff>101600</xdr:colOff>
      <xdr:row>76</xdr:row>
      <xdr:rowOff>18920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475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10047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107024</xdr:rowOff>
    </xdr:from>
    <xdr:to>
      <xdr:col>36</xdr:col>
      <xdr:colOff>165100</xdr:colOff>
      <xdr:row>76</xdr:row>
      <xdr:rowOff>37174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28301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156787</xdr:rowOff>
    </xdr:from>
    <xdr:to>
      <xdr:col>55</xdr:col>
      <xdr:colOff>0</xdr:colOff>
      <xdr:row>96</xdr:row>
      <xdr:rowOff>83293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273087"/>
          <a:ext cx="838200" cy="26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99389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15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83293</xdr:rowOff>
    </xdr:from>
    <xdr:to>
      <xdr:col>50</xdr:col>
      <xdr:colOff>114300</xdr:colOff>
      <xdr:row>96</xdr:row>
      <xdr:rowOff>116993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42493"/>
          <a:ext cx="889000" cy="3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119532</xdr:rowOff>
    </xdr:from>
    <xdr:to>
      <xdr:col>50</xdr:col>
      <xdr:colOff>165100</xdr:colOff>
      <xdr:row>95</xdr:row>
      <xdr:rowOff>49682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3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66209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01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38412</xdr:rowOff>
    </xdr:from>
    <xdr:to>
      <xdr:col>45</xdr:col>
      <xdr:colOff>177800</xdr:colOff>
      <xdr:row>96</xdr:row>
      <xdr:rowOff>116993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97612"/>
          <a:ext cx="889000" cy="7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106445</xdr:rowOff>
    </xdr:from>
    <xdr:to>
      <xdr:col>46</xdr:col>
      <xdr:colOff>38100</xdr:colOff>
      <xdr:row>95</xdr:row>
      <xdr:rowOff>36595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53122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9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142157</xdr:rowOff>
    </xdr:from>
    <xdr:to>
      <xdr:col>41</xdr:col>
      <xdr:colOff>50800</xdr:colOff>
      <xdr:row>96</xdr:row>
      <xdr:rowOff>38412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429907"/>
          <a:ext cx="889000" cy="6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146298</xdr:rowOff>
    </xdr:from>
    <xdr:to>
      <xdr:col>41</xdr:col>
      <xdr:colOff>101600</xdr:colOff>
      <xdr:row>95</xdr:row>
      <xdr:rowOff>76448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26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92975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0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155327</xdr:rowOff>
    </xdr:from>
    <xdr:to>
      <xdr:col>36</xdr:col>
      <xdr:colOff>165100</xdr:colOff>
      <xdr:row>95</xdr:row>
      <xdr:rowOff>85477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27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102004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04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105987</xdr:rowOff>
    </xdr:from>
    <xdr:to>
      <xdr:col>55</xdr:col>
      <xdr:colOff>50800</xdr:colOff>
      <xdr:row>95</xdr:row>
      <xdr:rowOff>36137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22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128864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0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32493</xdr:rowOff>
    </xdr:from>
    <xdr:to>
      <xdr:col>50</xdr:col>
      <xdr:colOff>165100</xdr:colOff>
      <xdr:row>96</xdr:row>
      <xdr:rowOff>134093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66193</xdr:rowOff>
    </xdr:from>
    <xdr:to>
      <xdr:col>46</xdr:col>
      <xdr:colOff>38100</xdr:colOff>
      <xdr:row>96</xdr:row>
      <xdr:rowOff>167793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158920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1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159062</xdr:rowOff>
    </xdr:from>
    <xdr:to>
      <xdr:col>41</xdr:col>
      <xdr:colOff>101600</xdr:colOff>
      <xdr:row>96</xdr:row>
      <xdr:rowOff>89212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80339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5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91357</xdr:rowOff>
    </xdr:from>
    <xdr:to>
      <xdr:col>36</xdr:col>
      <xdr:colOff>165100</xdr:colOff>
      <xdr:row>96</xdr:row>
      <xdr:rowOff>21507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3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12634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47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49566</xdr:rowOff>
    </xdr:from>
    <xdr:to>
      <xdr:col>85</xdr:col>
      <xdr:colOff>126364</xdr:colOff>
      <xdr:row>38</xdr:row>
      <xdr:rowOff>160568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535966"/>
          <a:ext cx="1269" cy="1139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164395</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7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160568</xdr:rowOff>
    </xdr:from>
    <xdr:to>
      <xdr:col>86</xdr:col>
      <xdr:colOff>25400</xdr:colOff>
      <xdr:row>38</xdr:row>
      <xdr:rowOff>160568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7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167693</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3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49566</xdr:rowOff>
    </xdr:from>
    <xdr:to>
      <xdr:col>86</xdr:col>
      <xdr:colOff>25400</xdr:colOff>
      <xdr:row>32</xdr:row>
      <xdr:rowOff>49566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5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142835</xdr:rowOff>
    </xdr:from>
    <xdr:to>
      <xdr:col>85</xdr:col>
      <xdr:colOff>127000</xdr:colOff>
      <xdr:row>35</xdr:row>
      <xdr:rowOff>169157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43585"/>
          <a:ext cx="8382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12332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84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33905</xdr:rowOff>
    </xdr:from>
    <xdr:to>
      <xdr:col>85</xdr:col>
      <xdr:colOff>177800</xdr:colOff>
      <xdr:row>36</xdr:row>
      <xdr:rowOff>135505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140712</xdr:rowOff>
    </xdr:from>
    <xdr:to>
      <xdr:col>81</xdr:col>
      <xdr:colOff>50800</xdr:colOff>
      <xdr:row>35</xdr:row>
      <xdr:rowOff>142835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141462"/>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53336</xdr:rowOff>
    </xdr:from>
    <xdr:to>
      <xdr:col>81</xdr:col>
      <xdr:colOff>101600</xdr:colOff>
      <xdr:row>35</xdr:row>
      <xdr:rowOff>154936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2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64491</xdr:rowOff>
    </xdr:from>
    <xdr:to>
      <xdr:col>76</xdr:col>
      <xdr:colOff>114300</xdr:colOff>
      <xdr:row>35</xdr:row>
      <xdr:rowOff>140712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893791"/>
          <a:ext cx="889000" cy="24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57647</xdr:rowOff>
    </xdr:from>
    <xdr:to>
      <xdr:col>76</xdr:col>
      <xdr:colOff>165100</xdr:colOff>
      <xdr:row>35</xdr:row>
      <xdr:rowOff>159247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4324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83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109068</xdr:rowOff>
    </xdr:from>
    <xdr:to>
      <xdr:col>71</xdr:col>
      <xdr:colOff>177800</xdr:colOff>
      <xdr:row>34</xdr:row>
      <xdr:rowOff>64491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5252568"/>
          <a:ext cx="889000" cy="64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45335</xdr:rowOff>
    </xdr:from>
    <xdr:to>
      <xdr:col>72</xdr:col>
      <xdr:colOff>38100</xdr:colOff>
      <xdr:row>35</xdr:row>
      <xdr:rowOff>146935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138062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13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49026</xdr:rowOff>
    </xdr:from>
    <xdr:to>
      <xdr:col>67</xdr:col>
      <xdr:colOff>101600</xdr:colOff>
      <xdr:row>35</xdr:row>
      <xdr:rowOff>150626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141753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118357</xdr:rowOff>
    </xdr:from>
    <xdr:to>
      <xdr:col>85</xdr:col>
      <xdr:colOff>177800</xdr:colOff>
      <xdr:row>36</xdr:row>
      <xdr:rowOff>48507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141234</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97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92035</xdr:rowOff>
    </xdr:from>
    <xdr:to>
      <xdr:col>81</xdr:col>
      <xdr:colOff>101600</xdr:colOff>
      <xdr:row>36</xdr:row>
      <xdr:rowOff>22185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0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18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89912</xdr:rowOff>
    </xdr:from>
    <xdr:to>
      <xdr:col>76</xdr:col>
      <xdr:colOff>165100</xdr:colOff>
      <xdr:row>36</xdr:row>
      <xdr:rowOff>20062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9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11189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18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13691</xdr:rowOff>
    </xdr:from>
    <xdr:to>
      <xdr:col>72</xdr:col>
      <xdr:colOff>38100</xdr:colOff>
      <xdr:row>34</xdr:row>
      <xdr:rowOff>115291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8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131818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6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58268</xdr:rowOff>
    </xdr:from>
    <xdr:to>
      <xdr:col>67</xdr:col>
      <xdr:colOff>101600</xdr:colOff>
      <xdr:row>30</xdr:row>
      <xdr:rowOff>159868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2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4945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49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141170</xdr:rowOff>
    </xdr:from>
    <xdr:to>
      <xdr:col>85</xdr:col>
      <xdr:colOff>127000</xdr:colOff>
      <xdr:row>56</xdr:row>
      <xdr:rowOff>41680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570920"/>
          <a:ext cx="838200" cy="7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127579</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72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69504</xdr:rowOff>
    </xdr:from>
    <xdr:to>
      <xdr:col>81</xdr:col>
      <xdr:colOff>50800</xdr:colOff>
      <xdr:row>55</xdr:row>
      <xdr:rowOff>141170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499254"/>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24370</xdr:rowOff>
    </xdr:from>
    <xdr:to>
      <xdr:col>81</xdr:col>
      <xdr:colOff>101600</xdr:colOff>
      <xdr:row>56</xdr:row>
      <xdr:rowOff>125970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2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117097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7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69504</xdr:rowOff>
    </xdr:from>
    <xdr:to>
      <xdr:col>76</xdr:col>
      <xdr:colOff>114300</xdr:colOff>
      <xdr:row>58</xdr:row>
      <xdr:rowOff>5822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499254"/>
          <a:ext cx="889000" cy="45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9282</xdr:rowOff>
    </xdr:from>
    <xdr:to>
      <xdr:col>76</xdr:col>
      <xdr:colOff>165100</xdr:colOff>
      <xdr:row>56</xdr:row>
      <xdr:rowOff>110882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102009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7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144239</xdr:rowOff>
    </xdr:from>
    <xdr:to>
      <xdr:col>71</xdr:col>
      <xdr:colOff>177800</xdr:colOff>
      <xdr:row>58</xdr:row>
      <xdr:rowOff>5822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9916889"/>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99857</xdr:rowOff>
    </xdr:from>
    <xdr:to>
      <xdr:col>72</xdr:col>
      <xdr:colOff>38100</xdr:colOff>
      <xdr:row>57</xdr:row>
      <xdr:rowOff>30007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46534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7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2228</xdr:rowOff>
    </xdr:from>
    <xdr:to>
      <xdr:col>67</xdr:col>
      <xdr:colOff>101600</xdr:colOff>
      <xdr:row>57</xdr:row>
      <xdr:rowOff>103828</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120355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5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162330</xdr:rowOff>
    </xdr:from>
    <xdr:to>
      <xdr:col>85</xdr:col>
      <xdr:colOff>177800</xdr:colOff>
      <xdr:row>56</xdr:row>
      <xdr:rowOff>92480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5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13757</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44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90370</xdr:rowOff>
    </xdr:from>
    <xdr:to>
      <xdr:col>81</xdr:col>
      <xdr:colOff>101600</xdr:colOff>
      <xdr:row>56</xdr:row>
      <xdr:rowOff>20520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5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37047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29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18704</xdr:rowOff>
    </xdr:from>
    <xdr:to>
      <xdr:col>76</xdr:col>
      <xdr:colOff>165100</xdr:colOff>
      <xdr:row>55</xdr:row>
      <xdr:rowOff>120304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4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136831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2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126472</xdr:rowOff>
    </xdr:from>
    <xdr:to>
      <xdr:col>72</xdr:col>
      <xdr:colOff>38100</xdr:colOff>
      <xdr:row>58</xdr:row>
      <xdr:rowOff>56622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89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47749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99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93439</xdr:rowOff>
    </xdr:from>
    <xdr:to>
      <xdr:col>67</xdr:col>
      <xdr:colOff>101600</xdr:colOff>
      <xdr:row>58</xdr:row>
      <xdr:rowOff>23589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8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14716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9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121641</xdr:rowOff>
    </xdr:from>
    <xdr:to>
      <xdr:col>85</xdr:col>
      <xdr:colOff>127000</xdr:colOff>
      <xdr:row>79</xdr:row>
      <xdr:rowOff>43154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2466041"/>
          <a:ext cx="838200" cy="11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168927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19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121641</xdr:rowOff>
    </xdr:from>
    <xdr:to>
      <xdr:col>81</xdr:col>
      <xdr:colOff>50800</xdr:colOff>
      <xdr:row>76</xdr:row>
      <xdr:rowOff>168160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2466041"/>
          <a:ext cx="889000" cy="73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58840</xdr:rowOff>
    </xdr:from>
    <xdr:to>
      <xdr:col>81</xdr:col>
      <xdr:colOff>101600</xdr:colOff>
      <xdr:row>77</xdr:row>
      <xdr:rowOff>160440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2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151567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3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168160</xdr:rowOff>
    </xdr:from>
    <xdr:to>
      <xdr:col>76</xdr:col>
      <xdr:colOff>114300</xdr:colOff>
      <xdr:row>78</xdr:row>
      <xdr:rowOff>132080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198360"/>
          <a:ext cx="889000" cy="30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10337</xdr:rowOff>
    </xdr:from>
    <xdr:to>
      <xdr:col>76</xdr:col>
      <xdr:colOff>165100</xdr:colOff>
      <xdr:row>76</xdr:row>
      <xdr:rowOff>111937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04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128465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28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146901</xdr:rowOff>
    </xdr:from>
    <xdr:to>
      <xdr:col>71</xdr:col>
      <xdr:colOff>177800</xdr:colOff>
      <xdr:row>78</xdr:row>
      <xdr:rowOff>132080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2491301"/>
          <a:ext cx="889000" cy="10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163537</xdr:rowOff>
    </xdr:from>
    <xdr:to>
      <xdr:col>72</xdr:col>
      <xdr:colOff>38100</xdr:colOff>
      <xdr:row>76</xdr:row>
      <xdr:rowOff>93687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02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110215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279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46837</xdr:rowOff>
    </xdr:from>
    <xdr:to>
      <xdr:col>67</xdr:col>
      <xdr:colOff>101600</xdr:colOff>
      <xdr:row>77</xdr:row>
      <xdr:rowOff>148437</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24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139564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34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163804</xdr:rowOff>
    </xdr:from>
    <xdr:to>
      <xdr:col>85</xdr:col>
      <xdr:colOff>177800</xdr:colOff>
      <xdr:row>79</xdr:row>
      <xdr:rowOff>93954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78731</xdr:rowOff>
    </xdr:from>
    <xdr:ext cx="313932"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51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70841</xdr:rowOff>
    </xdr:from>
    <xdr:to>
      <xdr:col>81</xdr:col>
      <xdr:colOff>101600</xdr:colOff>
      <xdr:row>73</xdr:row>
      <xdr:rowOff>991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24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17518</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14111" y="121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117360</xdr:rowOff>
    </xdr:from>
    <xdr:to>
      <xdr:col>76</xdr:col>
      <xdr:colOff>165100</xdr:colOff>
      <xdr:row>77</xdr:row>
      <xdr:rowOff>47510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1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38637</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25111" y="132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81280</xdr:rowOff>
    </xdr:from>
    <xdr:to>
      <xdr:col>72</xdr:col>
      <xdr:colOff>38100</xdr:colOff>
      <xdr:row>79</xdr:row>
      <xdr:rowOff>11430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2557</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96101</xdr:rowOff>
    </xdr:from>
    <xdr:to>
      <xdr:col>67</xdr:col>
      <xdr:colOff>101600</xdr:colOff>
      <xdr:row>73</xdr:row>
      <xdr:rowOff>26251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24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42778</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47111" y="1221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113995</xdr:rowOff>
    </xdr:from>
    <xdr:to>
      <xdr:col>85</xdr:col>
      <xdr:colOff>127000</xdr:colOff>
      <xdr:row>92</xdr:row>
      <xdr:rowOff>7214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5715945"/>
          <a:ext cx="8382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90746</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0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140894</xdr:rowOff>
    </xdr:from>
    <xdr:to>
      <xdr:col>81</xdr:col>
      <xdr:colOff>50800</xdr:colOff>
      <xdr:row>92</xdr:row>
      <xdr:rowOff>7214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5742844"/>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36410</xdr:rowOff>
    </xdr:from>
    <xdr:to>
      <xdr:col>81</xdr:col>
      <xdr:colOff>101600</xdr:colOff>
      <xdr:row>93</xdr:row>
      <xdr:rowOff>138010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59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129137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7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140894</xdr:rowOff>
    </xdr:from>
    <xdr:to>
      <xdr:col>76</xdr:col>
      <xdr:colOff>114300</xdr:colOff>
      <xdr:row>92</xdr:row>
      <xdr:rowOff>14948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5742844"/>
          <a:ext cx="889000" cy="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72543</xdr:rowOff>
    </xdr:from>
    <xdr:to>
      <xdr:col>76</xdr:col>
      <xdr:colOff>165100</xdr:colOff>
      <xdr:row>94</xdr:row>
      <xdr:rowOff>2693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01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165270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14948</xdr:rowOff>
    </xdr:from>
    <xdr:to>
      <xdr:col>71</xdr:col>
      <xdr:colOff>177800</xdr:colOff>
      <xdr:row>92</xdr:row>
      <xdr:rowOff>83592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5788348"/>
          <a:ext cx="889000" cy="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97193</xdr:rowOff>
    </xdr:from>
    <xdr:to>
      <xdr:col>72</xdr:col>
      <xdr:colOff>38100</xdr:colOff>
      <xdr:row>94</xdr:row>
      <xdr:rowOff>27343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04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18470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1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60998</xdr:rowOff>
    </xdr:from>
    <xdr:to>
      <xdr:col>67</xdr:col>
      <xdr:colOff>101600</xdr:colOff>
      <xdr:row>93</xdr:row>
      <xdr:rowOff>162598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0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153725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63195</xdr:rowOff>
    </xdr:from>
    <xdr:to>
      <xdr:col>85</xdr:col>
      <xdr:colOff>177800</xdr:colOff>
      <xdr:row>91</xdr:row>
      <xdr:rowOff>164795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6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86072</xdr:rowOff>
    </xdr:from>
    <xdr:ext cx="599010"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51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127864</xdr:rowOff>
    </xdr:from>
    <xdr:to>
      <xdr:col>81</xdr:col>
      <xdr:colOff>101600</xdr:colOff>
      <xdr:row>92</xdr:row>
      <xdr:rowOff>58014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7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74541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50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90094</xdr:rowOff>
    </xdr:from>
    <xdr:to>
      <xdr:col>76</xdr:col>
      <xdr:colOff>165100</xdr:colOff>
      <xdr:row>92</xdr:row>
      <xdr:rowOff>20244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6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36771</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292795" y="1546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135598</xdr:rowOff>
    </xdr:from>
    <xdr:to>
      <xdr:col>72</xdr:col>
      <xdr:colOff>38100</xdr:colOff>
      <xdr:row>92</xdr:row>
      <xdr:rowOff>65748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73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82275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51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32792</xdr:rowOff>
    </xdr:from>
    <xdr:to>
      <xdr:col>67</xdr:col>
      <xdr:colOff>101600</xdr:colOff>
      <xdr:row>92</xdr:row>
      <xdr:rowOff>134392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8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150919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58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43180</xdr:rowOff>
    </xdr:from>
    <xdr:to>
      <xdr:col>112</xdr:col>
      <xdr:colOff>38100</xdr:colOff>
      <xdr:row>37</xdr:row>
      <xdr:rowOff>144780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161307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79756</xdr:rowOff>
    </xdr:from>
    <xdr:to>
      <xdr:col>107</xdr:col>
      <xdr:colOff>101600</xdr:colOff>
      <xdr:row>39</xdr:row>
      <xdr:rowOff>9906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26433</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3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63754</xdr:rowOff>
    </xdr:from>
    <xdr:to>
      <xdr:col>102</xdr:col>
      <xdr:colOff>165100</xdr:colOff>
      <xdr:row>38</xdr:row>
      <xdr:rowOff>165354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10431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54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xdr:rowOff>
    </xdr:from>
    <xdr:to>
      <xdr:col>98</xdr:col>
      <xdr:colOff>38100</xdr:colOff>
      <xdr:row>38</xdr:row>
      <xdr:rowOff>117348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133875</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06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特別定額給付金事業</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1,623,500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皆減</a:t>
          </a:r>
          <a:r>
            <a:rPr kumimoji="1" lang="ja-JP" altLang="ja-JP" sz="1100">
              <a:solidFill>
                <a:schemeClr val="dk1"/>
              </a:solidFill>
              <a:effectLst/>
              <a:latin typeface="+mn-lt"/>
              <a:ea typeface="+mn-ea"/>
              <a:cs typeface="+mn-cs"/>
            </a:rPr>
            <a:t>）等によ</a:t>
          </a:r>
          <a:r>
            <a:rPr kumimoji="1" lang="ja-JP" altLang="en-US" sz="1100">
              <a:solidFill>
                <a:schemeClr val="dk1"/>
              </a:solidFill>
              <a:effectLst/>
              <a:latin typeface="+mn-lt"/>
              <a:ea typeface="+mn-ea"/>
              <a:cs typeface="+mn-cs"/>
            </a:rPr>
            <a:t>り大幅に減となったもの</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民生費は、</a:t>
          </a:r>
          <a:r>
            <a:rPr kumimoji="1" lang="ja-JP" altLang="en-US" sz="1100">
              <a:solidFill>
                <a:schemeClr val="dk1"/>
              </a:solidFill>
              <a:effectLst/>
              <a:latin typeface="+mn-lt"/>
              <a:ea typeface="+mn-ea"/>
              <a:cs typeface="+mn-cs"/>
            </a:rPr>
            <a:t>種市こども園の民営化による人件費の減や大野保育所整備事業の皆減等があったものの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扶助費の大幅増により全体で増となったもの</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衛生費は、</a:t>
          </a:r>
          <a:r>
            <a:rPr kumimoji="1" lang="ja-JP" altLang="en-US"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34,813</a:t>
          </a:r>
          <a:r>
            <a:rPr kumimoji="1" lang="ja-JP" altLang="en-US" sz="1100">
              <a:solidFill>
                <a:schemeClr val="dk1"/>
              </a:solidFill>
              <a:effectLst/>
              <a:latin typeface="+mn-lt"/>
              <a:ea typeface="+mn-ea"/>
              <a:cs typeface="+mn-cs"/>
            </a:rPr>
            <a:t>千円の増、新型コロナウイルスワクチン接種業務委託料</a:t>
          </a:r>
          <a:r>
            <a:rPr kumimoji="1" lang="en-US" altLang="ja-JP" sz="1100">
              <a:solidFill>
                <a:schemeClr val="dk1"/>
              </a:solidFill>
              <a:effectLst/>
              <a:latin typeface="+mn-lt"/>
              <a:ea typeface="+mn-ea"/>
              <a:cs typeface="+mn-cs"/>
            </a:rPr>
            <a:t>73,600</a:t>
          </a:r>
          <a:r>
            <a:rPr kumimoji="1" lang="ja-JP" altLang="en-US" sz="1100">
              <a:solidFill>
                <a:schemeClr val="dk1"/>
              </a:solidFill>
              <a:effectLst/>
              <a:latin typeface="+mn-lt"/>
              <a:ea typeface="+mn-ea"/>
              <a:cs typeface="+mn-cs"/>
            </a:rPr>
            <a:t>千円増等による物件費の増、</a:t>
          </a:r>
          <a:r>
            <a:rPr kumimoji="1" lang="ja-JP" altLang="ja-JP" sz="1100">
              <a:solidFill>
                <a:schemeClr val="dk1"/>
              </a:solidFill>
              <a:effectLst/>
              <a:latin typeface="+mn-lt"/>
              <a:ea typeface="+mn-ea"/>
              <a:cs typeface="+mn-cs"/>
            </a:rPr>
            <a:t>久慈広域連合し尿処理負担金</a:t>
          </a:r>
          <a:r>
            <a:rPr kumimoji="1" lang="en-US" altLang="ja-JP" sz="1100">
              <a:solidFill>
                <a:schemeClr val="dk1"/>
              </a:solidFill>
              <a:effectLst/>
              <a:latin typeface="+mn-lt"/>
              <a:ea typeface="+mn-ea"/>
              <a:cs typeface="+mn-cs"/>
            </a:rPr>
            <a:t>231,461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国保種市病院事業会計負担金</a:t>
          </a:r>
          <a:r>
            <a:rPr kumimoji="1" lang="en-US" altLang="ja-JP" sz="1100">
              <a:solidFill>
                <a:schemeClr val="dk1"/>
              </a:solidFill>
              <a:effectLst/>
              <a:latin typeface="+mn-lt"/>
              <a:ea typeface="+mn-ea"/>
              <a:cs typeface="+mn-cs"/>
            </a:rPr>
            <a:t>56,247</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増などによ</a:t>
          </a:r>
          <a:r>
            <a:rPr kumimoji="1" lang="ja-JP" altLang="en-US" sz="1100">
              <a:solidFill>
                <a:schemeClr val="dk1"/>
              </a:solidFill>
              <a:effectLst/>
              <a:latin typeface="+mn-lt"/>
              <a:ea typeface="+mn-ea"/>
              <a:cs typeface="+mn-cs"/>
            </a:rPr>
            <a:t>る補助費等の増により大幅な増となった。</a:t>
          </a:r>
          <a:endParaRPr lang="ja-JP" altLang="ja-JP" sz="1400">
            <a:effectLst/>
          </a:endParaRPr>
        </a:p>
        <a:p>
          <a:r>
            <a:rPr kumimoji="1" lang="ja-JP" altLang="ja-JP" sz="1100">
              <a:solidFill>
                <a:schemeClr val="dk1"/>
              </a:solidFill>
              <a:effectLst/>
              <a:latin typeface="+mn-lt"/>
              <a:ea typeface="+mn-ea"/>
              <a:cs typeface="+mn-cs"/>
            </a:rPr>
            <a:t>　商工費の増は新型コロナウイルス感染症対策としての各種補助金等</a:t>
          </a:r>
          <a:r>
            <a:rPr kumimoji="1" lang="ja-JP" altLang="en-US" sz="1100">
              <a:solidFill>
                <a:schemeClr val="dk1"/>
              </a:solidFill>
              <a:effectLst/>
              <a:latin typeface="+mn-lt"/>
              <a:ea typeface="+mn-ea"/>
              <a:cs typeface="+mn-cs"/>
            </a:rPr>
            <a:t>やにぎわい創造交流施設及びサテライトオフィス等整備工事等の増</a:t>
          </a:r>
          <a:r>
            <a:rPr kumimoji="1" lang="ja-JP" altLang="ja-JP" sz="1100">
              <a:solidFill>
                <a:schemeClr val="dk1"/>
              </a:solidFill>
              <a:effectLst/>
              <a:latin typeface="+mn-lt"/>
              <a:ea typeface="+mn-ea"/>
              <a:cs typeface="+mn-cs"/>
            </a:rPr>
            <a:t>によるもの。</a:t>
          </a:r>
          <a:endParaRPr lang="ja-JP" altLang="ja-JP" sz="1400">
            <a:effectLst/>
          </a:endParaRPr>
        </a:p>
        <a:p>
          <a:r>
            <a:rPr kumimoji="1" lang="ja-JP" altLang="ja-JP" sz="1100">
              <a:solidFill>
                <a:schemeClr val="dk1"/>
              </a:solidFill>
              <a:effectLst/>
              <a:latin typeface="+mn-lt"/>
              <a:ea typeface="+mn-ea"/>
              <a:cs typeface="+mn-cs"/>
            </a:rPr>
            <a:t>　公債費においては年々増加傾向にあった中、</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減となったが、</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5,092</a:t>
          </a:r>
          <a:r>
            <a:rPr kumimoji="1" lang="ja-JP" altLang="en-US" sz="1100">
              <a:solidFill>
                <a:schemeClr val="dk1"/>
              </a:solidFill>
              <a:effectLst/>
              <a:latin typeface="+mn-lt"/>
              <a:ea typeface="+mn-ea"/>
              <a:cs typeface="+mn-cs"/>
            </a:rPr>
            <a:t>千円の増となった。</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までは</a:t>
          </a:r>
          <a:r>
            <a:rPr kumimoji="1" lang="ja-JP" altLang="ja-JP" sz="1100">
              <a:solidFill>
                <a:schemeClr val="dk1"/>
              </a:solidFill>
              <a:effectLst/>
              <a:latin typeface="+mn-lt"/>
              <a:ea typeface="+mn-ea"/>
              <a:cs typeface="+mn-cs"/>
            </a:rPr>
            <a:t>増加が見込まれることから引き続き事業の</a:t>
          </a:r>
          <a:r>
            <a:rPr kumimoji="1" lang="ja-JP" altLang="en-US" sz="1100">
              <a:solidFill>
                <a:schemeClr val="dk1"/>
              </a:solidFill>
              <a:effectLst/>
              <a:latin typeface="+mn-lt"/>
              <a:ea typeface="+mn-ea"/>
              <a:cs typeface="+mn-cs"/>
            </a:rPr>
            <a:t>厳選</a:t>
          </a:r>
          <a:r>
            <a:rPr kumimoji="1" lang="ja-JP" altLang="ja-JP" sz="1100">
              <a:solidFill>
                <a:schemeClr val="dk1"/>
              </a:solidFill>
              <a:effectLst/>
              <a:latin typeface="+mn-lt"/>
              <a:ea typeface="+mn-ea"/>
              <a:cs typeface="+mn-cs"/>
            </a:rPr>
            <a:t>や起債発行の平準化に留意が必要である。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900">
              <a:solidFill>
                <a:schemeClr val="dk1"/>
              </a:solidFill>
              <a:effectLst/>
              <a:latin typeface="+mn-lt"/>
              <a:ea typeface="+mn-ea"/>
              <a:cs typeface="+mn-cs"/>
            </a:rPr>
            <a:t>新型コロナの影響により未執行事業や事業費の減額が発生した一方、コロナ対策に当たり国庫補助金や交付金等を有効活用したことにより財政調整基金については取り崩しがなく、残高は</a:t>
          </a:r>
          <a:r>
            <a:rPr kumimoji="1" lang="en-US" altLang="ja-JP" sz="900">
              <a:solidFill>
                <a:schemeClr val="dk1"/>
              </a:solidFill>
              <a:effectLst/>
              <a:latin typeface="+mn-lt"/>
              <a:ea typeface="+mn-ea"/>
              <a:cs typeface="+mn-cs"/>
            </a:rPr>
            <a:t>271,046</a:t>
          </a:r>
          <a:r>
            <a:rPr kumimoji="1" lang="ja-JP" altLang="ja-JP" sz="900">
              <a:solidFill>
                <a:schemeClr val="dk1"/>
              </a:solidFill>
              <a:effectLst/>
              <a:latin typeface="+mn-lt"/>
              <a:ea typeface="+mn-ea"/>
              <a:cs typeface="+mn-cs"/>
            </a:rPr>
            <a:t>千円増となった。今後はポストコロナを見据えながら繰入れの抑制を図りつつ、積立額をコントロールし基金の持続可能な活用を図る必要がある。実質収支については、歳入歳出差引額が</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R2:822,404</a:t>
          </a:r>
          <a:r>
            <a:rPr kumimoji="1" lang="ja-JP" altLang="ja-JP" sz="900">
              <a:solidFill>
                <a:schemeClr val="dk1"/>
              </a:solidFill>
              <a:effectLst/>
              <a:latin typeface="+mn-lt"/>
              <a:ea typeface="+mn-ea"/>
              <a:cs typeface="+mn-cs"/>
            </a:rPr>
            <a:t>千円</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R3:571,670</a:t>
          </a:r>
          <a:r>
            <a:rPr kumimoji="1" lang="ja-JP" altLang="en-US" sz="900">
              <a:solidFill>
                <a:schemeClr val="dk1"/>
              </a:solidFill>
              <a:effectLst/>
              <a:latin typeface="+mn-lt"/>
              <a:ea typeface="+mn-ea"/>
              <a:cs typeface="+mn-cs"/>
            </a:rPr>
            <a:t>千円</a:t>
          </a:r>
          <a:r>
            <a:rPr kumimoji="1" lang="ja-JP" altLang="ja-JP" sz="900">
              <a:solidFill>
                <a:schemeClr val="dk1"/>
              </a:solidFill>
              <a:effectLst/>
              <a:latin typeface="+mn-lt"/>
              <a:ea typeface="+mn-ea"/>
              <a:cs typeface="+mn-cs"/>
            </a:rPr>
            <a:t>）し</a:t>
          </a:r>
          <a:r>
            <a:rPr kumimoji="1" lang="ja-JP" altLang="en-US" sz="900">
              <a:solidFill>
                <a:schemeClr val="dk1"/>
              </a:solidFill>
              <a:effectLst/>
              <a:latin typeface="+mn-lt"/>
              <a:ea typeface="+mn-ea"/>
              <a:cs typeface="+mn-cs"/>
            </a:rPr>
            <a:t>たものの</a:t>
          </a:r>
          <a:r>
            <a:rPr kumimoji="1" lang="ja-JP" altLang="ja-JP" sz="900">
              <a:solidFill>
                <a:schemeClr val="dk1"/>
              </a:solidFill>
              <a:effectLst/>
              <a:latin typeface="+mn-lt"/>
              <a:ea typeface="+mn-ea"/>
              <a:cs typeface="+mn-cs"/>
            </a:rPr>
            <a:t>、翌年度繰越財源は</a:t>
          </a:r>
          <a:r>
            <a:rPr kumimoji="1" lang="ja-JP" altLang="en-US" sz="900">
              <a:solidFill>
                <a:schemeClr val="dk1"/>
              </a:solidFill>
              <a:effectLst/>
              <a:latin typeface="+mn-lt"/>
              <a:ea typeface="+mn-ea"/>
              <a:cs typeface="+mn-cs"/>
            </a:rPr>
            <a:t>大幅に</a:t>
          </a:r>
          <a:r>
            <a:rPr kumimoji="1" lang="ja-JP" altLang="ja-JP" sz="900">
              <a:solidFill>
                <a:schemeClr val="dk1"/>
              </a:solidFill>
              <a:effectLst/>
              <a:latin typeface="+mn-lt"/>
              <a:ea typeface="+mn-ea"/>
              <a:cs typeface="+mn-cs"/>
            </a:rPr>
            <a:t>減少（</a:t>
          </a:r>
          <a:r>
            <a:rPr kumimoji="1" lang="en-US" altLang="ja-JP" sz="900">
              <a:solidFill>
                <a:schemeClr val="dk1"/>
              </a:solidFill>
              <a:effectLst/>
              <a:latin typeface="+mn-lt"/>
              <a:ea typeface="+mn-ea"/>
              <a:cs typeface="+mn-cs"/>
            </a:rPr>
            <a:t>R2:314,849</a:t>
          </a:r>
          <a:r>
            <a:rPr kumimoji="1" lang="ja-JP" altLang="ja-JP" sz="900">
              <a:solidFill>
                <a:schemeClr val="dk1"/>
              </a:solidFill>
              <a:effectLst/>
              <a:latin typeface="+mn-lt"/>
              <a:ea typeface="+mn-ea"/>
              <a:cs typeface="+mn-cs"/>
            </a:rPr>
            <a:t>千円</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R3:5,407</a:t>
          </a:r>
          <a:r>
            <a:rPr kumimoji="1" lang="ja-JP" altLang="en-US" sz="900">
              <a:solidFill>
                <a:schemeClr val="dk1"/>
              </a:solidFill>
              <a:effectLst/>
              <a:latin typeface="+mn-lt"/>
              <a:ea typeface="+mn-ea"/>
              <a:cs typeface="+mn-cs"/>
            </a:rPr>
            <a:t>千円</a:t>
          </a:r>
          <a:r>
            <a:rPr kumimoji="1" lang="ja-JP" altLang="ja-JP" sz="900">
              <a:solidFill>
                <a:schemeClr val="dk1"/>
              </a:solidFill>
              <a:effectLst/>
              <a:latin typeface="+mn-lt"/>
              <a:ea typeface="+mn-ea"/>
              <a:cs typeface="+mn-cs"/>
            </a:rPr>
            <a:t>）したことから、実質収支が</a:t>
          </a:r>
          <a:r>
            <a:rPr kumimoji="1" lang="en-US" altLang="ja-JP" sz="900">
              <a:solidFill>
                <a:schemeClr val="dk1"/>
              </a:solidFill>
              <a:effectLst/>
              <a:latin typeface="+mn-lt"/>
              <a:ea typeface="+mn-ea"/>
              <a:cs typeface="+mn-cs"/>
            </a:rPr>
            <a:t>58,708</a:t>
          </a:r>
          <a:r>
            <a:rPr kumimoji="1" lang="ja-JP" altLang="ja-JP" sz="900">
              <a:solidFill>
                <a:schemeClr val="dk1"/>
              </a:solidFill>
              <a:effectLst/>
              <a:latin typeface="+mn-lt"/>
              <a:ea typeface="+mn-ea"/>
              <a:cs typeface="+mn-cs"/>
            </a:rPr>
            <a:t>千円の増額とな</a:t>
          </a:r>
          <a:r>
            <a:rPr kumimoji="1" lang="ja-JP" altLang="en-US" sz="900">
              <a:solidFill>
                <a:schemeClr val="dk1"/>
              </a:solidFill>
              <a:effectLst/>
              <a:latin typeface="+mn-lt"/>
              <a:ea typeface="+mn-ea"/>
              <a:cs typeface="+mn-cs"/>
            </a:rPr>
            <a:t>った。</a:t>
          </a:r>
          <a:endParaRPr lang="ja-JP" altLang="ja-JP" sz="1050">
            <a:effectLst/>
          </a:endParaRPr>
        </a:p>
        <a:p>
          <a:r>
            <a:rPr kumimoji="1" lang="ja-JP" altLang="ja-JP" sz="900">
              <a:solidFill>
                <a:schemeClr val="dk1"/>
              </a:solidFill>
              <a:effectLst/>
              <a:latin typeface="+mn-lt"/>
              <a:ea typeface="+mn-ea"/>
              <a:cs typeface="+mn-cs"/>
            </a:rPr>
            <a:t>　地方交付税の合併算定替の終了等により今後一層厳しい財政状況が見込まれることから、経常経費の縮減を進めるなどの努力が必要である。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病院事業については、収益的収支で</a:t>
          </a:r>
          <a:r>
            <a:rPr kumimoji="1" lang="en-US" altLang="ja-JP" sz="1100">
              <a:solidFill>
                <a:schemeClr val="dk1"/>
              </a:solidFill>
              <a:effectLst/>
              <a:latin typeface="+mn-lt"/>
              <a:ea typeface="+mn-ea"/>
              <a:cs typeface="+mn-cs"/>
            </a:rPr>
            <a:t>8,368</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利益</a:t>
          </a:r>
          <a:r>
            <a:rPr kumimoji="1" lang="ja-JP" altLang="ja-JP" sz="1100">
              <a:solidFill>
                <a:schemeClr val="dk1"/>
              </a:solidFill>
              <a:effectLst/>
              <a:latin typeface="+mn-lt"/>
              <a:ea typeface="+mn-ea"/>
              <a:cs typeface="+mn-cs"/>
            </a:rPr>
            <a:t>となり、資本的収支では</a:t>
          </a:r>
          <a:r>
            <a:rPr kumimoji="1" lang="en-US" altLang="ja-JP" sz="1100">
              <a:solidFill>
                <a:schemeClr val="dk1"/>
              </a:solidFill>
              <a:effectLst/>
              <a:latin typeface="+mn-lt"/>
              <a:ea typeface="+mn-ea"/>
              <a:cs typeface="+mn-cs"/>
            </a:rPr>
            <a:t>18,254</a:t>
          </a:r>
          <a:r>
            <a:rPr kumimoji="1" lang="ja-JP" altLang="ja-JP" sz="1100">
              <a:solidFill>
                <a:schemeClr val="dk1"/>
              </a:solidFill>
              <a:effectLst/>
              <a:latin typeface="+mn-lt"/>
              <a:ea typeface="+mn-ea"/>
              <a:cs typeface="+mn-cs"/>
            </a:rPr>
            <a:t>千円の不足額となった。</a:t>
          </a:r>
          <a:endParaRPr lang="ja-JP" altLang="ja-JP" sz="1400">
            <a:effectLst/>
          </a:endParaRPr>
        </a:p>
        <a:p>
          <a:r>
            <a:rPr kumimoji="1" lang="ja-JP" altLang="ja-JP" sz="1100">
              <a:solidFill>
                <a:schemeClr val="dk1"/>
              </a:solidFill>
              <a:effectLst/>
              <a:latin typeface="+mn-lt"/>
              <a:ea typeface="+mn-ea"/>
              <a:cs typeface="+mn-cs"/>
            </a:rPr>
            <a:t>　水道事業については、収益的収支で</a:t>
          </a:r>
          <a:r>
            <a:rPr kumimoji="1" lang="en-US" altLang="ja-JP" sz="1100">
              <a:solidFill>
                <a:schemeClr val="dk1"/>
              </a:solidFill>
              <a:effectLst/>
              <a:latin typeface="+mn-lt"/>
              <a:ea typeface="+mn-ea"/>
              <a:cs typeface="+mn-cs"/>
            </a:rPr>
            <a:t>25,495</a:t>
          </a:r>
          <a:r>
            <a:rPr kumimoji="1" lang="ja-JP" altLang="ja-JP" sz="1100">
              <a:solidFill>
                <a:schemeClr val="dk1"/>
              </a:solidFill>
              <a:effectLst/>
              <a:latin typeface="+mn-lt"/>
              <a:ea typeface="+mn-ea"/>
              <a:cs typeface="+mn-cs"/>
            </a:rPr>
            <a:t>千円の純利益を計上しており、資本的収支においては</a:t>
          </a:r>
          <a:r>
            <a:rPr kumimoji="1" lang="en-US" altLang="ja-JP" sz="1100">
              <a:solidFill>
                <a:schemeClr val="dk1"/>
              </a:solidFill>
              <a:effectLst/>
              <a:latin typeface="+mn-lt"/>
              <a:ea typeface="+mn-ea"/>
              <a:cs typeface="+mn-cs"/>
            </a:rPr>
            <a:t>261,422</a:t>
          </a:r>
          <a:r>
            <a:rPr kumimoji="1" lang="ja-JP" altLang="ja-JP" sz="1100">
              <a:solidFill>
                <a:schemeClr val="dk1"/>
              </a:solidFill>
              <a:effectLst/>
              <a:latin typeface="+mn-lt"/>
              <a:ea typeface="+mn-ea"/>
              <a:cs typeface="+mn-cs"/>
            </a:rPr>
            <a:t>千円の不足額を過年度分損益勘定留保資金で補填している。町村合併後の課題だった料金改定を令和元年度から本格実施しており、一般会計負担の縮減に寄与するものと期待している。</a:t>
          </a:r>
          <a:endParaRPr lang="ja-JP" altLang="ja-JP" sz="1400">
            <a:effectLst/>
          </a:endParaRPr>
        </a:p>
        <a:p>
          <a:r>
            <a:rPr kumimoji="1" lang="ja-JP" altLang="ja-JP" sz="1100">
              <a:solidFill>
                <a:schemeClr val="dk1"/>
              </a:solidFill>
              <a:effectLst/>
              <a:latin typeface="+mn-lt"/>
              <a:ea typeface="+mn-ea"/>
              <a:cs typeface="+mn-cs"/>
            </a:rPr>
            <a:t>　一般会計については、実質単年度収支が増となった（</a:t>
          </a:r>
          <a:r>
            <a:rPr kumimoji="1" lang="en-US" altLang="ja-JP" sz="1100">
              <a:solidFill>
                <a:schemeClr val="dk1"/>
              </a:solidFill>
              <a:effectLst/>
              <a:latin typeface="+mn-lt"/>
              <a:ea typeface="+mn-ea"/>
              <a:cs typeface="+mn-cs"/>
            </a:rPr>
            <a:t>148,547</a:t>
          </a:r>
          <a:r>
            <a:rPr kumimoji="1" lang="ja-JP" altLang="ja-JP" sz="1100">
              <a:solidFill>
                <a:schemeClr val="dk1"/>
              </a:solidFill>
              <a:effectLst/>
              <a:latin typeface="+mn-lt"/>
              <a:ea typeface="+mn-ea"/>
              <a:cs typeface="+mn-cs"/>
            </a:rPr>
            <a:t>千円）ことから、標準財政規模比も</a:t>
          </a:r>
          <a:r>
            <a:rPr kumimoji="1" lang="en-US" altLang="ja-JP" sz="1100">
              <a:solidFill>
                <a:schemeClr val="dk1"/>
              </a:solidFill>
              <a:effectLst/>
              <a:latin typeface="+mn-lt"/>
              <a:ea typeface="+mn-ea"/>
              <a:cs typeface="+mn-cs"/>
            </a:rPr>
            <a:t>7.96</a:t>
          </a:r>
          <a:r>
            <a:rPr kumimoji="1" lang="ja-JP" altLang="ja-JP" sz="1100">
              <a:solidFill>
                <a:schemeClr val="dk1"/>
              </a:solidFill>
              <a:effectLst/>
              <a:latin typeface="+mn-lt"/>
              <a:ea typeface="+mn-ea"/>
              <a:cs typeface="+mn-cs"/>
            </a:rPr>
            <a:t>％と増加した。</a:t>
          </a:r>
          <a:endParaRPr lang="ja-JP" altLang="ja-JP" sz="1400">
            <a:effectLst/>
          </a:endParaRPr>
        </a:p>
        <a:p>
          <a:r>
            <a:rPr kumimoji="1" lang="ja-JP" altLang="ja-JP" sz="1100">
              <a:solidFill>
                <a:schemeClr val="dk1"/>
              </a:solidFill>
              <a:effectLst/>
              <a:latin typeface="+mn-lt"/>
              <a:ea typeface="+mn-ea"/>
              <a:cs typeface="+mn-cs"/>
            </a:rPr>
            <a:t>　公共下水道事業では、歳入が</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％、歳出が</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％それぞれ減となり、</a:t>
          </a:r>
          <a:r>
            <a:rPr kumimoji="1" lang="en-US" altLang="ja-JP" sz="1100">
              <a:solidFill>
                <a:schemeClr val="dk1"/>
              </a:solidFill>
              <a:effectLst/>
              <a:latin typeface="+mn-lt"/>
              <a:ea typeface="+mn-ea"/>
              <a:cs typeface="+mn-cs"/>
            </a:rPr>
            <a:t>3,801</a:t>
          </a:r>
          <a:r>
            <a:rPr kumimoji="1" lang="ja-JP" altLang="ja-JP" sz="1100">
              <a:solidFill>
                <a:schemeClr val="dk1"/>
              </a:solidFill>
              <a:effectLst/>
              <a:latin typeface="+mn-lt"/>
              <a:ea typeface="+mn-ea"/>
              <a:cs typeface="+mn-cs"/>
            </a:rPr>
            <a:t>千円の実質収支黒字となっている。歳入においては国庫支出金等の減、歳出においては、公共下水道事業費等の減が要因である。</a:t>
          </a:r>
          <a:endParaRPr lang="ja-JP" altLang="ja-JP" sz="1400">
            <a:effectLst/>
          </a:endParaRPr>
        </a:p>
        <a:p>
          <a:r>
            <a:rPr kumimoji="1" lang="ja-JP" altLang="ja-JP" sz="1100">
              <a:solidFill>
                <a:schemeClr val="dk1"/>
              </a:solidFill>
              <a:effectLst/>
              <a:latin typeface="+mn-lt"/>
              <a:ea typeface="+mn-ea"/>
              <a:cs typeface="+mn-cs"/>
            </a:rPr>
            <a:t>　国民健康保険会計については実質収支の黒字額は</a:t>
          </a:r>
          <a:r>
            <a:rPr kumimoji="1" lang="en-US" altLang="ja-JP" sz="1100">
              <a:solidFill>
                <a:schemeClr val="dk1"/>
              </a:solidFill>
              <a:effectLst/>
              <a:latin typeface="+mn-lt"/>
              <a:ea typeface="+mn-ea"/>
              <a:cs typeface="+mn-cs"/>
            </a:rPr>
            <a:t>17,246</a:t>
          </a:r>
          <a:r>
            <a:rPr kumimoji="1" lang="ja-JP" altLang="ja-JP" sz="1100">
              <a:solidFill>
                <a:schemeClr val="dk1"/>
              </a:solidFill>
              <a:effectLst/>
              <a:latin typeface="+mn-lt"/>
              <a:ea typeface="+mn-ea"/>
              <a:cs typeface="+mn-cs"/>
            </a:rPr>
            <a:t>千円から</a:t>
          </a:r>
          <a:r>
            <a:rPr kumimoji="1" lang="en-US" altLang="ja-JP" sz="1100">
              <a:solidFill>
                <a:schemeClr val="dk1"/>
              </a:solidFill>
              <a:effectLst/>
              <a:latin typeface="+mn-lt"/>
              <a:ea typeface="+mn-ea"/>
              <a:cs typeface="+mn-cs"/>
            </a:rPr>
            <a:t>20,473</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18.7</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その他の会計についても、一般会計からの繰入金等で黒字を維持している状況であるが、一般会計の負担を必要最少限に抑えるため、基準外繰入を抑えるよう努め、収支均衡を図っている状況である。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元利償還金については増加傾向が続いて</a:t>
          </a:r>
          <a:r>
            <a:rPr kumimoji="1" lang="ja-JP" altLang="en-US" sz="900">
              <a:solidFill>
                <a:schemeClr val="dk1"/>
              </a:solidFill>
              <a:effectLst/>
              <a:latin typeface="+mn-lt"/>
              <a:ea typeface="+mn-ea"/>
              <a:cs typeface="+mn-cs"/>
            </a:rPr>
            <a:t>おり</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年度は減となった</a:t>
          </a:r>
          <a:r>
            <a:rPr kumimoji="1" lang="ja-JP" altLang="en-US" sz="900">
              <a:solidFill>
                <a:schemeClr val="dk1"/>
              </a:solidFill>
              <a:effectLst/>
              <a:latin typeface="+mn-lt"/>
              <a:ea typeface="+mn-ea"/>
              <a:cs typeface="+mn-cs"/>
            </a:rPr>
            <a:t>ものの令和</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年度は</a:t>
          </a:r>
          <a:r>
            <a:rPr kumimoji="1" lang="en-US" altLang="ja-JP" sz="900">
              <a:solidFill>
                <a:schemeClr val="dk1"/>
              </a:solidFill>
              <a:effectLst/>
              <a:latin typeface="+mn-lt"/>
              <a:ea typeface="+mn-ea"/>
              <a:cs typeface="+mn-cs"/>
            </a:rPr>
            <a:t>49,334</a:t>
          </a:r>
          <a:r>
            <a:rPr kumimoji="1" lang="ja-JP" altLang="en-US" sz="900">
              <a:solidFill>
                <a:schemeClr val="dk1"/>
              </a:solidFill>
              <a:effectLst/>
              <a:latin typeface="+mn-lt"/>
              <a:ea typeface="+mn-ea"/>
              <a:cs typeface="+mn-cs"/>
            </a:rPr>
            <a:t>千円の増となった</a:t>
          </a:r>
          <a:r>
            <a:rPr kumimoji="1" lang="ja-JP" altLang="ja-JP" sz="900">
              <a:solidFill>
                <a:schemeClr val="dk1"/>
              </a:solidFill>
              <a:effectLst/>
              <a:latin typeface="+mn-lt"/>
              <a:ea typeface="+mn-ea"/>
              <a:cs typeface="+mn-cs"/>
            </a:rPr>
            <a:t>。緊急防災・減災事業債</a:t>
          </a:r>
          <a:r>
            <a:rPr kumimoji="1" lang="en-US" altLang="ja-JP" sz="900">
              <a:solidFill>
                <a:schemeClr val="dk1"/>
              </a:solidFill>
              <a:effectLst/>
              <a:latin typeface="+mn-lt"/>
              <a:ea typeface="+mn-ea"/>
              <a:cs typeface="+mn-cs"/>
            </a:rPr>
            <a:t>25,974</a:t>
          </a:r>
          <a:r>
            <a:rPr kumimoji="1" lang="ja-JP" altLang="ja-JP" sz="900">
              <a:solidFill>
                <a:schemeClr val="dk1"/>
              </a:solidFill>
              <a:effectLst/>
              <a:latin typeface="+mn-lt"/>
              <a:ea typeface="+mn-ea"/>
              <a:cs typeface="+mn-cs"/>
            </a:rPr>
            <a:t>千円増、過疎対策事業債</a:t>
          </a:r>
          <a:r>
            <a:rPr kumimoji="1" lang="en-US" altLang="ja-JP" sz="900">
              <a:solidFill>
                <a:schemeClr val="dk1"/>
              </a:solidFill>
              <a:effectLst/>
              <a:latin typeface="+mn-lt"/>
              <a:ea typeface="+mn-ea"/>
              <a:cs typeface="+mn-cs"/>
            </a:rPr>
            <a:t>27,470</a:t>
          </a:r>
          <a:r>
            <a:rPr kumimoji="1" lang="ja-JP" altLang="ja-JP" sz="900">
              <a:solidFill>
                <a:schemeClr val="dk1"/>
              </a:solidFill>
              <a:effectLst/>
              <a:latin typeface="+mn-lt"/>
              <a:ea typeface="+mn-ea"/>
              <a:cs typeface="+mn-cs"/>
            </a:rPr>
            <a:t>千円増、臨時財政対策債</a:t>
          </a:r>
          <a:r>
            <a:rPr kumimoji="1" lang="en-US" altLang="ja-JP" sz="900">
              <a:solidFill>
                <a:schemeClr val="dk1"/>
              </a:solidFill>
              <a:effectLst/>
              <a:latin typeface="+mn-lt"/>
              <a:ea typeface="+mn-ea"/>
              <a:cs typeface="+mn-cs"/>
            </a:rPr>
            <a:t>13,683</a:t>
          </a:r>
          <a:r>
            <a:rPr kumimoji="1" lang="ja-JP" altLang="ja-JP" sz="900">
              <a:solidFill>
                <a:schemeClr val="dk1"/>
              </a:solidFill>
              <a:effectLst/>
              <a:latin typeface="+mn-lt"/>
              <a:ea typeface="+mn-ea"/>
              <a:cs typeface="+mn-cs"/>
            </a:rPr>
            <a:t>千円増</a:t>
          </a:r>
          <a:r>
            <a:rPr kumimoji="1" lang="ja-JP" altLang="en-US" sz="900">
              <a:solidFill>
                <a:schemeClr val="dk1"/>
              </a:solidFill>
              <a:effectLst/>
              <a:latin typeface="+mn-lt"/>
              <a:ea typeface="+mn-ea"/>
              <a:cs typeface="+mn-cs"/>
            </a:rPr>
            <a:t>等</a:t>
          </a:r>
          <a:r>
            <a:rPr kumimoji="1" lang="ja-JP" altLang="ja-JP" sz="900">
              <a:solidFill>
                <a:schemeClr val="dk1"/>
              </a:solidFill>
              <a:effectLst/>
              <a:latin typeface="+mn-lt"/>
              <a:ea typeface="+mn-ea"/>
              <a:cs typeface="+mn-cs"/>
            </a:rPr>
            <a:t>が要因である。</a:t>
          </a:r>
          <a:endParaRPr lang="ja-JP" altLang="ja-JP" sz="1050">
            <a:effectLst/>
          </a:endParaRPr>
        </a:p>
        <a:p>
          <a:r>
            <a:rPr kumimoji="1" lang="ja-JP" altLang="ja-JP" sz="900">
              <a:solidFill>
                <a:schemeClr val="dk1"/>
              </a:solidFill>
              <a:effectLst/>
              <a:latin typeface="+mn-lt"/>
              <a:ea typeface="+mn-ea"/>
              <a:cs typeface="+mn-cs"/>
            </a:rPr>
            <a:t>　実質公債費比率の分子についても</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し、令和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年度は</a:t>
          </a:r>
          <a:r>
            <a:rPr kumimoji="1" lang="en-US" altLang="ja-JP" sz="900">
              <a:solidFill>
                <a:schemeClr val="dk1"/>
              </a:solidFill>
              <a:effectLst/>
              <a:latin typeface="+mn-lt"/>
              <a:ea typeface="+mn-ea"/>
              <a:cs typeface="+mn-cs"/>
            </a:rPr>
            <a:t>628,228</a:t>
          </a:r>
          <a:r>
            <a:rPr kumimoji="1" lang="ja-JP" altLang="ja-JP" sz="900">
              <a:solidFill>
                <a:schemeClr val="dk1"/>
              </a:solidFill>
              <a:effectLst/>
              <a:latin typeface="+mn-lt"/>
              <a:ea typeface="+mn-ea"/>
              <a:cs typeface="+mn-cs"/>
            </a:rPr>
            <a:t>千円となった。　</a:t>
          </a:r>
          <a:endParaRPr lang="ja-JP" altLang="ja-JP" sz="1050">
            <a:effectLst/>
          </a:endParaRPr>
        </a:p>
        <a:p>
          <a:r>
            <a:rPr kumimoji="1" lang="ja-JP" altLang="ja-JP" sz="900">
              <a:solidFill>
                <a:schemeClr val="dk1"/>
              </a:solidFill>
              <a:effectLst/>
              <a:latin typeface="+mn-lt"/>
              <a:ea typeface="+mn-ea"/>
              <a:cs typeface="+mn-cs"/>
            </a:rPr>
            <a:t>　事業費補正により基準財政需要額に算入された公債費は</a:t>
          </a:r>
          <a:r>
            <a:rPr kumimoji="1" lang="en-US" altLang="ja-JP" sz="900">
              <a:solidFill>
                <a:schemeClr val="dk1"/>
              </a:solidFill>
              <a:effectLst/>
              <a:latin typeface="+mn-lt"/>
              <a:ea typeface="+mn-ea"/>
              <a:cs typeface="+mn-cs"/>
            </a:rPr>
            <a:t>29,172</a:t>
          </a:r>
          <a:r>
            <a:rPr kumimoji="1" lang="ja-JP" altLang="ja-JP" sz="900">
              <a:solidFill>
                <a:schemeClr val="dk1"/>
              </a:solidFill>
              <a:effectLst/>
              <a:latin typeface="+mn-lt"/>
              <a:ea typeface="+mn-ea"/>
              <a:cs typeface="+mn-cs"/>
            </a:rPr>
            <a:t>千円の減となったものの、災害復旧費等に係る基準財政需要額は、過疎対策事業債、臨時財政対策債、合併特例事業債の増等により</a:t>
          </a:r>
          <a:r>
            <a:rPr kumimoji="1" lang="en-US" altLang="ja-JP" sz="900">
              <a:solidFill>
                <a:schemeClr val="dk1"/>
              </a:solidFill>
              <a:effectLst/>
              <a:latin typeface="+mn-lt"/>
              <a:ea typeface="+mn-ea"/>
              <a:cs typeface="+mn-cs"/>
            </a:rPr>
            <a:t>45,274</a:t>
          </a:r>
          <a:r>
            <a:rPr kumimoji="1" lang="ja-JP" altLang="ja-JP" sz="900">
              <a:solidFill>
                <a:schemeClr val="dk1"/>
              </a:solidFill>
              <a:effectLst/>
              <a:latin typeface="+mn-lt"/>
              <a:ea typeface="+mn-ea"/>
              <a:cs typeface="+mn-cs"/>
            </a:rPr>
            <a:t>千円の増となり、基準財政需要額算入額は</a:t>
          </a:r>
          <a:r>
            <a:rPr kumimoji="1" lang="en-US" altLang="ja-JP" sz="900">
              <a:solidFill>
                <a:schemeClr val="dk1"/>
              </a:solidFill>
              <a:effectLst/>
              <a:latin typeface="+mn-lt"/>
              <a:ea typeface="+mn-ea"/>
              <a:cs typeface="+mn-cs"/>
            </a:rPr>
            <a:t>36,933</a:t>
          </a:r>
          <a:r>
            <a:rPr kumimoji="1" lang="ja-JP" altLang="ja-JP" sz="900">
              <a:solidFill>
                <a:schemeClr val="dk1"/>
              </a:solidFill>
              <a:effectLst/>
              <a:latin typeface="+mn-lt"/>
              <a:ea typeface="+mn-ea"/>
              <a:cs typeface="+mn-cs"/>
            </a:rPr>
            <a:t>千円の増となった。今後も令和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年度のピークに向かって公債費が増加していく見通しである。</a:t>
          </a:r>
          <a:endParaRPr lang="ja-JP" altLang="ja-JP" sz="1050">
            <a:effectLst/>
          </a:endParaRPr>
        </a:p>
        <a:p>
          <a:r>
            <a:rPr kumimoji="1" lang="ja-JP" altLang="ja-JP" sz="900">
              <a:solidFill>
                <a:schemeClr val="dk1"/>
              </a:solidFill>
              <a:effectLst/>
              <a:latin typeface="+mn-lt"/>
              <a:ea typeface="+mn-ea"/>
              <a:cs typeface="+mn-cs"/>
            </a:rPr>
            <a:t>　基金を有効活用しつつ規模を一定程度維持しながら、住民サービスを低下させることなく有利な起債の活用に努めていく。</a:t>
          </a:r>
          <a:endParaRPr lang="ja-JP" altLang="ja-JP" sz="105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将来負担額は、これまで発行してきた地方債残高が令和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年度末で</a:t>
          </a:r>
          <a:r>
            <a:rPr kumimoji="1" lang="en-US" altLang="ja-JP" sz="1000">
              <a:solidFill>
                <a:schemeClr val="dk1"/>
              </a:solidFill>
              <a:effectLst/>
              <a:latin typeface="+mn-lt"/>
              <a:ea typeface="+mn-ea"/>
              <a:cs typeface="+mn-cs"/>
            </a:rPr>
            <a:t>12,247,508</a:t>
          </a:r>
          <a:r>
            <a:rPr kumimoji="1" lang="ja-JP" altLang="ja-JP" sz="1000">
              <a:solidFill>
                <a:schemeClr val="dk1"/>
              </a:solidFill>
              <a:effectLst/>
              <a:latin typeface="+mn-lt"/>
              <a:ea typeface="+mn-ea"/>
              <a:cs typeface="+mn-cs"/>
            </a:rPr>
            <a:t>千円であり、前年度に比べて</a:t>
          </a:r>
          <a:r>
            <a:rPr kumimoji="1" lang="en-US" altLang="ja-JP" sz="1000">
              <a:solidFill>
                <a:schemeClr val="dk1"/>
              </a:solidFill>
              <a:effectLst/>
              <a:latin typeface="+mn-lt"/>
              <a:ea typeface="+mn-ea"/>
              <a:cs typeface="+mn-cs"/>
            </a:rPr>
            <a:t>549,437</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4.2</a:t>
          </a:r>
          <a:r>
            <a:rPr kumimoji="1" lang="ja-JP" altLang="ja-JP" sz="1000">
              <a:solidFill>
                <a:schemeClr val="dk1"/>
              </a:solidFill>
              <a:effectLst/>
              <a:latin typeface="+mn-lt"/>
              <a:ea typeface="+mn-ea"/>
              <a:cs typeface="+mn-cs"/>
            </a:rPr>
            <a:t>％）減、公営企業債等繰入見込額は前年比</a:t>
          </a:r>
          <a:r>
            <a:rPr kumimoji="1" lang="en-US" altLang="ja-JP" sz="1000">
              <a:solidFill>
                <a:schemeClr val="dk1"/>
              </a:solidFill>
              <a:effectLst/>
              <a:latin typeface="+mn-lt"/>
              <a:ea typeface="+mn-ea"/>
              <a:cs typeface="+mn-cs"/>
            </a:rPr>
            <a:t>397,827</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8.6</a:t>
          </a:r>
          <a:r>
            <a:rPr kumimoji="1" lang="ja-JP" altLang="ja-JP" sz="1000">
              <a:solidFill>
                <a:schemeClr val="dk1"/>
              </a:solidFill>
              <a:effectLst/>
              <a:latin typeface="+mn-lt"/>
              <a:ea typeface="+mn-ea"/>
              <a:cs typeface="+mn-cs"/>
            </a:rPr>
            <a:t>％）減、退職手当負担見込額は前年比</a:t>
          </a:r>
          <a:r>
            <a:rPr kumimoji="1" lang="en-US" altLang="ja-JP" sz="1000">
              <a:solidFill>
                <a:schemeClr val="dk1"/>
              </a:solidFill>
              <a:effectLst/>
              <a:latin typeface="+mn-lt"/>
              <a:ea typeface="+mn-ea"/>
              <a:cs typeface="+mn-cs"/>
            </a:rPr>
            <a:t>76,386</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12.1</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となった。全体では</a:t>
          </a:r>
          <a:r>
            <a:rPr kumimoji="1" lang="en-US" altLang="ja-JP" sz="1000">
              <a:solidFill>
                <a:schemeClr val="dk1"/>
              </a:solidFill>
              <a:effectLst/>
              <a:latin typeface="+mn-lt"/>
              <a:ea typeface="+mn-ea"/>
              <a:cs typeface="+mn-cs"/>
            </a:rPr>
            <a:t>1,025,162</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5.7</a:t>
          </a:r>
          <a:r>
            <a:rPr kumimoji="1" lang="ja-JP" altLang="ja-JP" sz="1000">
              <a:solidFill>
                <a:schemeClr val="dk1"/>
              </a:solidFill>
              <a:effectLst/>
              <a:latin typeface="+mn-lt"/>
              <a:ea typeface="+mn-ea"/>
              <a:cs typeface="+mn-cs"/>
            </a:rPr>
            <a:t>％）減となった。</a:t>
          </a:r>
          <a:endParaRPr lang="ja-JP" altLang="ja-JP" sz="1100">
            <a:effectLst/>
          </a:endParaRPr>
        </a:p>
        <a:p>
          <a:r>
            <a:rPr kumimoji="1" lang="ja-JP" altLang="ja-JP" sz="1000">
              <a:solidFill>
                <a:schemeClr val="dk1"/>
              </a:solidFill>
              <a:effectLst/>
              <a:latin typeface="+mn-lt"/>
              <a:ea typeface="+mn-ea"/>
              <a:cs typeface="+mn-cs"/>
            </a:rPr>
            <a:t>　充当可能財源等は、財政調整基金が前年度に比べ</a:t>
          </a:r>
          <a:r>
            <a:rPr kumimoji="1" lang="en-US" altLang="ja-JP" sz="1000">
              <a:solidFill>
                <a:schemeClr val="dk1"/>
              </a:solidFill>
              <a:effectLst/>
              <a:latin typeface="+mn-lt"/>
              <a:ea typeface="+mn-ea"/>
              <a:cs typeface="+mn-cs"/>
            </a:rPr>
            <a:t>271,046</a:t>
          </a:r>
          <a:r>
            <a:rPr kumimoji="1" lang="ja-JP" altLang="ja-JP" sz="1000">
              <a:solidFill>
                <a:schemeClr val="dk1"/>
              </a:solidFill>
              <a:effectLst/>
              <a:latin typeface="+mn-lt"/>
              <a:ea typeface="+mn-ea"/>
              <a:cs typeface="+mn-cs"/>
            </a:rPr>
            <a:t>千円増、減債基金が</a:t>
          </a:r>
          <a:r>
            <a:rPr kumimoji="1" lang="en-US" altLang="ja-JP" sz="1000">
              <a:solidFill>
                <a:schemeClr val="dk1"/>
              </a:solidFill>
              <a:effectLst/>
              <a:latin typeface="+mn-lt"/>
              <a:ea typeface="+mn-ea"/>
              <a:cs typeface="+mn-cs"/>
            </a:rPr>
            <a:t>5,097</a:t>
          </a:r>
          <a:r>
            <a:rPr kumimoji="1" lang="ja-JP" altLang="ja-JP" sz="1000">
              <a:solidFill>
                <a:schemeClr val="dk1"/>
              </a:solidFill>
              <a:effectLst/>
              <a:latin typeface="+mn-lt"/>
              <a:ea typeface="+mn-ea"/>
              <a:cs typeface="+mn-cs"/>
            </a:rPr>
            <a:t>千円減となっており、充当可能基金全体では</a:t>
          </a:r>
          <a:r>
            <a:rPr kumimoji="1" lang="en-US" altLang="ja-JP" sz="1000">
              <a:solidFill>
                <a:schemeClr val="dk1"/>
              </a:solidFill>
              <a:effectLst/>
              <a:latin typeface="+mn-lt"/>
              <a:ea typeface="+mn-ea"/>
              <a:cs typeface="+mn-cs"/>
            </a:rPr>
            <a:t>157,739</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3.3</a:t>
          </a:r>
          <a:r>
            <a:rPr kumimoji="1" lang="ja-JP" altLang="ja-JP" sz="1000">
              <a:solidFill>
                <a:schemeClr val="dk1"/>
              </a:solidFill>
              <a:effectLst/>
              <a:latin typeface="+mn-lt"/>
              <a:ea typeface="+mn-ea"/>
              <a:cs typeface="+mn-cs"/>
            </a:rPr>
            <a:t>％）増となった。基準財政需要額算入見込額は、前年度に比べ</a:t>
          </a:r>
          <a:r>
            <a:rPr kumimoji="1" lang="en-US" altLang="ja-JP" sz="1000">
              <a:solidFill>
                <a:schemeClr val="dk1"/>
              </a:solidFill>
              <a:effectLst/>
              <a:latin typeface="+mn-lt"/>
              <a:ea typeface="+mn-ea"/>
              <a:cs typeface="+mn-cs"/>
            </a:rPr>
            <a:t>565,901</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4.9</a:t>
          </a:r>
          <a:r>
            <a:rPr kumimoji="1" lang="ja-JP" altLang="ja-JP" sz="1000">
              <a:solidFill>
                <a:schemeClr val="dk1"/>
              </a:solidFill>
              <a:effectLst/>
              <a:latin typeface="+mn-lt"/>
              <a:ea typeface="+mn-ea"/>
              <a:cs typeface="+mn-cs"/>
            </a:rPr>
            <a:t>％）減となった。</a:t>
          </a:r>
          <a:endParaRPr lang="ja-JP" altLang="ja-JP" sz="1100">
            <a:effectLst/>
          </a:endParaRPr>
        </a:p>
        <a:p>
          <a:r>
            <a:rPr kumimoji="1" lang="ja-JP" altLang="ja-JP" sz="1000">
              <a:solidFill>
                <a:schemeClr val="dk1"/>
              </a:solidFill>
              <a:effectLst/>
              <a:latin typeface="+mn-lt"/>
              <a:ea typeface="+mn-ea"/>
              <a:cs typeface="+mn-cs"/>
            </a:rPr>
            <a:t>　標準財政規模は、</a:t>
          </a:r>
          <a:r>
            <a:rPr kumimoji="1" lang="en-US" altLang="ja-JP" sz="1000">
              <a:solidFill>
                <a:schemeClr val="dk1"/>
              </a:solidFill>
              <a:effectLst/>
              <a:latin typeface="+mn-lt"/>
              <a:ea typeface="+mn-ea"/>
              <a:cs typeface="+mn-cs"/>
            </a:rPr>
            <a:t>7,107,376</a:t>
          </a:r>
          <a:r>
            <a:rPr kumimoji="1" lang="ja-JP" altLang="ja-JP" sz="1000">
              <a:solidFill>
                <a:schemeClr val="dk1"/>
              </a:solidFill>
              <a:effectLst/>
              <a:latin typeface="+mn-lt"/>
              <a:ea typeface="+mn-ea"/>
              <a:cs typeface="+mn-cs"/>
            </a:rPr>
            <a:t>千円で前年度に比べ</a:t>
          </a:r>
          <a:r>
            <a:rPr kumimoji="1" lang="en-US" altLang="ja-JP" sz="1000">
              <a:solidFill>
                <a:schemeClr val="dk1"/>
              </a:solidFill>
              <a:effectLst/>
              <a:latin typeface="+mn-lt"/>
              <a:ea typeface="+mn-ea"/>
              <a:cs typeface="+mn-cs"/>
            </a:rPr>
            <a:t>221,108</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3.2</a:t>
          </a:r>
          <a:r>
            <a:rPr kumimoji="1" lang="ja-JP" altLang="ja-JP" sz="1000">
              <a:solidFill>
                <a:schemeClr val="dk1"/>
              </a:solidFill>
              <a:effectLst/>
              <a:latin typeface="+mn-lt"/>
              <a:ea typeface="+mn-ea"/>
              <a:cs typeface="+mn-cs"/>
            </a:rPr>
            <a:t>％）増となった。</a:t>
          </a:r>
          <a:endParaRPr lang="ja-JP" altLang="ja-JP" sz="1100">
            <a:effectLst/>
          </a:endParaRPr>
        </a:p>
        <a:p>
          <a:r>
            <a:rPr kumimoji="1" lang="ja-JP" altLang="ja-JP" sz="1000">
              <a:solidFill>
                <a:schemeClr val="dk1"/>
              </a:solidFill>
              <a:effectLst/>
              <a:latin typeface="+mn-lt"/>
              <a:ea typeface="+mn-ea"/>
              <a:cs typeface="+mn-cs"/>
            </a:rPr>
            <a:t>　将来負担比率は</a:t>
          </a:r>
          <a:r>
            <a:rPr kumimoji="1" lang="en-US" altLang="ja-JP" sz="1000">
              <a:solidFill>
                <a:schemeClr val="dk1"/>
              </a:solidFill>
              <a:effectLst/>
              <a:latin typeface="+mn-lt"/>
              <a:ea typeface="+mn-ea"/>
              <a:cs typeface="+mn-cs"/>
            </a:rPr>
            <a:t>8.7</a:t>
          </a:r>
          <a:r>
            <a:rPr kumimoji="1" lang="ja-JP" altLang="ja-JP" sz="1000">
              <a:solidFill>
                <a:schemeClr val="dk1"/>
              </a:solidFill>
              <a:effectLst/>
              <a:latin typeface="+mn-lt"/>
              <a:ea typeface="+mn-ea"/>
              <a:cs typeface="+mn-cs"/>
            </a:rPr>
            <a:t>％で、前年度の</a:t>
          </a:r>
          <a:r>
            <a:rPr kumimoji="1" lang="en-US" altLang="ja-JP" sz="1000">
              <a:solidFill>
                <a:schemeClr val="dk1"/>
              </a:solidFill>
              <a:effectLst/>
              <a:latin typeface="+mn-lt"/>
              <a:ea typeface="+mn-ea"/>
              <a:cs typeface="+mn-cs"/>
            </a:rPr>
            <a:t>18.9</a:t>
          </a:r>
          <a:r>
            <a:rPr kumimoji="1" lang="ja-JP" altLang="ja-JP" sz="1000">
              <a:solidFill>
                <a:schemeClr val="dk1"/>
              </a:solidFill>
              <a:effectLst/>
              <a:latin typeface="+mn-lt"/>
              <a:ea typeface="+mn-ea"/>
              <a:cs typeface="+mn-cs"/>
            </a:rPr>
            <a:t>％と比べ、</a:t>
          </a:r>
          <a:r>
            <a:rPr kumimoji="1" lang="en-US" altLang="ja-JP" sz="1000">
              <a:solidFill>
                <a:schemeClr val="dk1"/>
              </a:solidFill>
              <a:effectLst/>
              <a:latin typeface="+mn-lt"/>
              <a:ea typeface="+mn-ea"/>
              <a:cs typeface="+mn-cs"/>
            </a:rPr>
            <a:t>10.2</a:t>
          </a:r>
          <a:r>
            <a:rPr kumimoji="1" lang="ja-JP" altLang="ja-JP" sz="1000">
              <a:solidFill>
                <a:schemeClr val="dk1"/>
              </a:solidFill>
              <a:effectLst/>
              <a:latin typeface="+mn-lt"/>
              <a:ea typeface="+mn-ea"/>
              <a:cs typeface="+mn-cs"/>
            </a:rPr>
            <a:t>ポイント減となっている。算式の分子において、基準財政需要額算入見込額の減により充当可能財源は減となったものの、地方債現在高の減、公営企業債等繰入見込額の減等により将来負担額が減となったことにより分子全体で</a:t>
          </a:r>
          <a:r>
            <a:rPr kumimoji="1" lang="en-US" altLang="ja-JP" sz="1000">
              <a:solidFill>
                <a:schemeClr val="dk1"/>
              </a:solidFill>
              <a:effectLst/>
              <a:latin typeface="+mn-lt"/>
              <a:ea typeface="+mn-ea"/>
              <a:cs typeface="+mn-cs"/>
            </a:rPr>
            <a:t>52.1</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減となったこと。分母では、標準財政規模が</a:t>
          </a:r>
          <a:r>
            <a:rPr kumimoji="1" lang="en-US" altLang="ja-JP" sz="1000">
              <a:solidFill>
                <a:schemeClr val="dk1"/>
              </a:solidFill>
              <a:effectLst/>
              <a:latin typeface="+mn-lt"/>
              <a:ea typeface="+mn-ea"/>
              <a:cs typeface="+mn-cs"/>
            </a:rPr>
            <a:t>3.2</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の増、控除となる算入公債費が</a:t>
          </a:r>
          <a:r>
            <a:rPr kumimoji="1" lang="en-US" altLang="ja-JP" sz="1000">
              <a:solidFill>
                <a:schemeClr val="dk1"/>
              </a:solidFill>
              <a:effectLst/>
              <a:latin typeface="+mn-lt"/>
              <a:ea typeface="+mn-ea"/>
              <a:cs typeface="+mn-cs"/>
            </a:rPr>
            <a:t>0.9</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増となり、分母全体で</a:t>
          </a:r>
          <a:r>
            <a:rPr kumimoji="1" lang="en-US" altLang="ja-JP" sz="1000">
              <a:solidFill>
                <a:schemeClr val="dk1"/>
              </a:solidFill>
              <a:effectLst/>
              <a:latin typeface="+mn-lt"/>
              <a:ea typeface="+mn-ea"/>
              <a:cs typeface="+mn-cs"/>
            </a:rPr>
            <a:t>3.8</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増となったことが要因と考えられる。</a:t>
          </a:r>
          <a:r>
            <a:rPr kumimoji="1" lang="en-US"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岩手県洋野町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年度から令和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年度にかけては、約</a:t>
          </a:r>
          <a:r>
            <a:rPr kumimoji="1" lang="en-US" altLang="ja-JP" sz="1100">
              <a:solidFill>
                <a:schemeClr val="dk1"/>
              </a:solidFill>
              <a:effectLst/>
              <a:latin typeface="+mn-lt"/>
              <a:ea typeface="+mn-ea"/>
              <a:cs typeface="+mn-cs"/>
            </a:rPr>
            <a:t>180,000</a:t>
          </a:r>
          <a:r>
            <a:rPr kumimoji="1" lang="ja-JP" altLang="ja-JP" sz="1100">
              <a:solidFill>
                <a:schemeClr val="dk1"/>
              </a:solidFill>
              <a:effectLst/>
              <a:latin typeface="+mn-lt"/>
              <a:ea typeface="+mn-ea"/>
              <a:cs typeface="+mn-cs"/>
            </a:rPr>
            <a:t>千円の増となった。</a:t>
          </a:r>
          <a:endParaRPr lang="ja-JP" altLang="ja-JP" sz="1400">
            <a:effectLst/>
          </a:endParaRPr>
        </a:p>
        <a:p>
          <a:r>
            <a:rPr kumimoji="1" lang="ja-JP" altLang="ja-JP" sz="1100">
              <a:solidFill>
                <a:schemeClr val="dk1"/>
              </a:solidFill>
              <a:effectLst/>
              <a:latin typeface="+mn-lt"/>
              <a:ea typeface="+mn-ea"/>
              <a:cs typeface="+mn-cs"/>
            </a:rPr>
            <a:t>　減債基金は</a:t>
          </a:r>
          <a:r>
            <a:rPr kumimoji="1" lang="en-US" altLang="ja-JP" sz="1100">
              <a:solidFill>
                <a:schemeClr val="dk1"/>
              </a:solidFill>
              <a:effectLst/>
              <a:latin typeface="+mn-lt"/>
              <a:ea typeface="+mn-ea"/>
              <a:cs typeface="+mn-cs"/>
            </a:rPr>
            <a:t>5,097</a:t>
          </a:r>
          <a:r>
            <a:rPr kumimoji="1" lang="ja-JP" altLang="ja-JP" sz="1100">
              <a:solidFill>
                <a:schemeClr val="dk1"/>
              </a:solidFill>
              <a:effectLst/>
              <a:latin typeface="+mn-lt"/>
              <a:ea typeface="+mn-ea"/>
              <a:cs typeface="+mn-cs"/>
            </a:rPr>
            <a:t>千円減、その他の特定目的基金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公共施設等整備基金は</a:t>
          </a:r>
          <a:r>
            <a:rPr kumimoji="1" lang="en-US" altLang="ja-JP" sz="1100">
              <a:solidFill>
                <a:schemeClr val="dk1"/>
              </a:solidFill>
              <a:effectLst/>
              <a:latin typeface="+mn-lt"/>
              <a:ea typeface="+mn-ea"/>
              <a:cs typeface="+mn-cs"/>
            </a:rPr>
            <a:t>109,592</a:t>
          </a:r>
          <a:r>
            <a:rPr kumimoji="1" lang="ja-JP" altLang="ja-JP" sz="1100">
              <a:solidFill>
                <a:schemeClr val="dk1"/>
              </a:solidFill>
              <a:effectLst/>
              <a:latin typeface="+mn-lt"/>
              <a:ea typeface="+mn-ea"/>
              <a:cs typeface="+mn-cs"/>
            </a:rPr>
            <a:t>千円減等となったが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財政調整基金が</a:t>
          </a:r>
          <a:r>
            <a:rPr kumimoji="1" lang="en-US" altLang="ja-JP" sz="1100">
              <a:solidFill>
                <a:schemeClr val="dk1"/>
              </a:solidFill>
              <a:effectLst/>
              <a:latin typeface="+mn-lt"/>
              <a:ea typeface="+mn-ea"/>
              <a:cs typeface="+mn-cs"/>
            </a:rPr>
            <a:t>271,046</a:t>
          </a:r>
          <a:r>
            <a:rPr kumimoji="1" lang="ja-JP" altLang="ja-JP" sz="1100">
              <a:solidFill>
                <a:schemeClr val="dk1"/>
              </a:solidFill>
              <a:effectLst/>
              <a:latin typeface="+mn-lt"/>
              <a:ea typeface="+mn-ea"/>
              <a:cs typeface="+mn-cs"/>
            </a:rPr>
            <a:t>千円増となり、基金全体では増となったもの。</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基金残高は</a:t>
          </a:r>
          <a:r>
            <a:rPr kumimoji="1" lang="ja-JP" altLang="en-US" sz="1100">
              <a:solidFill>
                <a:schemeClr val="dk1"/>
              </a:solidFill>
              <a:effectLst/>
              <a:latin typeface="+mn-lt"/>
              <a:ea typeface="+mn-ea"/>
              <a:cs typeface="+mn-cs"/>
            </a:rPr>
            <a:t>令和２年に続き</a:t>
          </a:r>
          <a:r>
            <a:rPr kumimoji="1" lang="ja-JP" altLang="ja-JP" sz="1100">
              <a:solidFill>
                <a:schemeClr val="dk1"/>
              </a:solidFill>
              <a:effectLst/>
              <a:latin typeface="+mn-lt"/>
              <a:ea typeface="+mn-ea"/>
              <a:cs typeface="+mn-cs"/>
            </a:rPr>
            <a:t>増加したものの、新型コロナの影響による事業中止や不用額の増等、特異な要因によるところが大きい。</a:t>
          </a:r>
          <a:endParaRPr lang="ja-JP" altLang="ja-JP" sz="1400">
            <a:effectLst/>
          </a:endParaRPr>
        </a:p>
        <a:p>
          <a:r>
            <a:rPr kumimoji="1" lang="ja-JP" altLang="ja-JP" sz="1100">
              <a:solidFill>
                <a:schemeClr val="dk1"/>
              </a:solidFill>
              <a:effectLst/>
              <a:latin typeface="+mn-lt"/>
              <a:ea typeface="+mn-ea"/>
              <a:cs typeface="+mn-cs"/>
            </a:rPr>
            <a:t>　歳入においては人口減少や合併算定替終了により税収や普通交付税の減少が見込まれ、積み立てることはおろか基金を維持していくのも困難になってきている。</a:t>
          </a:r>
          <a:endParaRPr lang="ja-JP" altLang="ja-JP" sz="1400">
            <a:effectLst/>
          </a:endParaRPr>
        </a:p>
        <a:p>
          <a:r>
            <a:rPr kumimoji="1" lang="ja-JP" altLang="ja-JP" sz="1100">
              <a:solidFill>
                <a:schemeClr val="dk1"/>
              </a:solidFill>
              <a:effectLst/>
              <a:latin typeface="+mn-lt"/>
              <a:ea typeface="+mn-ea"/>
              <a:cs typeface="+mn-cs"/>
            </a:rPr>
            <a:t>　歳出においては機構改革やデジタル化による行政効率化、公共施設の統合を含めた適正管理等、あらゆる事業見直しにより基金を確保し、行財政運営の維持にあたる必要がある。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（基金の使途）</a:t>
          </a:r>
          <a:endParaRPr lang="ja-JP" altLang="ja-JP" sz="1200">
            <a:effectLst/>
          </a:endParaRPr>
        </a:p>
        <a:p>
          <a:r>
            <a:rPr kumimoji="1" lang="ja-JP" altLang="ja-JP" sz="1050">
              <a:solidFill>
                <a:schemeClr val="dk1"/>
              </a:solidFill>
              <a:effectLst/>
              <a:latin typeface="+mn-lt"/>
              <a:ea typeface="+mn-ea"/>
              <a:cs typeface="+mn-cs"/>
            </a:rPr>
            <a:t>　合併振興基金：合併に伴う地域の振興及び住民の一体感醸成。</a:t>
          </a:r>
          <a:endParaRPr lang="ja-JP" altLang="ja-JP" sz="1200">
            <a:effectLst/>
          </a:endParaRPr>
        </a:p>
        <a:p>
          <a:r>
            <a:rPr kumimoji="1" lang="ja-JP" altLang="ja-JP" sz="1050">
              <a:solidFill>
                <a:schemeClr val="dk1"/>
              </a:solidFill>
              <a:effectLst/>
              <a:latin typeface="+mn-lt"/>
              <a:ea typeface="+mn-ea"/>
              <a:cs typeface="+mn-cs"/>
            </a:rPr>
            <a:t>　福祉基金：町民の保健福祉の増進。</a:t>
          </a:r>
          <a:endParaRPr lang="ja-JP" altLang="ja-JP" sz="1200">
            <a:effectLst/>
          </a:endParaRPr>
        </a:p>
        <a:p>
          <a:r>
            <a:rPr kumimoji="1" lang="ja-JP" altLang="ja-JP" sz="1050">
              <a:solidFill>
                <a:schemeClr val="dk1"/>
              </a:solidFill>
              <a:effectLst/>
              <a:latin typeface="+mn-lt"/>
              <a:ea typeface="+mn-ea"/>
              <a:cs typeface="+mn-cs"/>
            </a:rPr>
            <a:t>　公共施設等整備基金：町が行う公共施設その他の施設の整備。</a:t>
          </a:r>
          <a:endParaRPr lang="ja-JP" altLang="ja-JP" sz="1200">
            <a:effectLst/>
          </a:endParaRPr>
        </a:p>
        <a:p>
          <a:r>
            <a:rPr kumimoji="1" lang="ja-JP" altLang="ja-JP" sz="1050">
              <a:solidFill>
                <a:schemeClr val="dk1"/>
              </a:solidFill>
              <a:effectLst/>
              <a:latin typeface="+mn-lt"/>
              <a:ea typeface="+mn-ea"/>
              <a:cs typeface="+mn-cs"/>
            </a:rPr>
            <a:t>　ふるさと創生基金：伝統、文化、産業等を活かした特色のある町づくり。</a:t>
          </a:r>
          <a:endParaRPr lang="ja-JP" altLang="ja-JP" sz="1200">
            <a:effectLst/>
          </a:endParaRPr>
        </a:p>
        <a:p>
          <a:r>
            <a:rPr kumimoji="1" lang="ja-JP" altLang="ja-JP" sz="1050">
              <a:solidFill>
                <a:schemeClr val="dk1"/>
              </a:solidFill>
              <a:effectLst/>
              <a:latin typeface="+mn-lt"/>
              <a:ea typeface="+mn-ea"/>
              <a:cs typeface="+mn-cs"/>
            </a:rPr>
            <a:t>　農山漁村地域活性化基金：農山漁村地域の活性化を図る。</a:t>
          </a:r>
          <a:endParaRPr lang="ja-JP" altLang="ja-JP" sz="1200">
            <a:effectLst/>
          </a:endParaRPr>
        </a:p>
        <a:p>
          <a:r>
            <a:rPr kumimoji="1" lang="ja-JP" altLang="ja-JP" sz="1050">
              <a:solidFill>
                <a:schemeClr val="dk1"/>
              </a:solidFill>
              <a:effectLst/>
              <a:latin typeface="+mn-lt"/>
              <a:ea typeface="+mn-ea"/>
              <a:cs typeface="+mn-cs"/>
            </a:rPr>
            <a:t>（増減理由）</a:t>
          </a:r>
          <a:endParaRPr lang="ja-JP" altLang="ja-JP" sz="1200">
            <a:effectLst/>
          </a:endParaRPr>
        </a:p>
        <a:p>
          <a:r>
            <a:rPr kumimoji="1" lang="ja-JP" altLang="ja-JP" sz="1050">
              <a:solidFill>
                <a:schemeClr val="dk1"/>
              </a:solidFill>
              <a:effectLst/>
              <a:latin typeface="+mn-lt"/>
              <a:ea typeface="+mn-ea"/>
              <a:cs typeface="+mn-cs"/>
            </a:rPr>
            <a:t>　合併振興基金：運用益金の積立て（</a:t>
          </a:r>
          <a:r>
            <a:rPr kumimoji="1" lang="en-US" altLang="ja-JP" sz="1050">
              <a:solidFill>
                <a:schemeClr val="dk1"/>
              </a:solidFill>
              <a:effectLst/>
              <a:latin typeface="+mn-lt"/>
              <a:ea typeface="+mn-ea"/>
              <a:cs typeface="+mn-cs"/>
            </a:rPr>
            <a:t>181</a:t>
          </a:r>
          <a:r>
            <a:rPr kumimoji="1" lang="ja-JP" altLang="ja-JP" sz="1050">
              <a:solidFill>
                <a:schemeClr val="dk1"/>
              </a:solidFill>
              <a:effectLst/>
              <a:latin typeface="+mn-lt"/>
              <a:ea typeface="+mn-ea"/>
              <a:cs typeface="+mn-cs"/>
            </a:rPr>
            <a:t>千円）に対し、取り崩し</a:t>
          </a:r>
          <a:r>
            <a:rPr kumimoji="1" lang="ja-JP" altLang="en-US" sz="1050">
              <a:solidFill>
                <a:schemeClr val="dk1"/>
              </a:solidFill>
              <a:effectLst/>
              <a:latin typeface="+mn-lt"/>
              <a:ea typeface="+mn-ea"/>
              <a:cs typeface="+mn-cs"/>
            </a:rPr>
            <a:t>は無し</a:t>
          </a:r>
          <a:r>
            <a:rPr kumimoji="1" lang="ja-JP" altLang="ja-JP" sz="1050">
              <a:solidFill>
                <a:schemeClr val="dk1"/>
              </a:solidFill>
              <a:effectLst/>
              <a:latin typeface="+mn-lt"/>
              <a:ea typeface="+mn-ea"/>
              <a:cs typeface="+mn-cs"/>
            </a:rPr>
            <a:t>。　</a:t>
          </a:r>
          <a:endParaRPr lang="ja-JP" altLang="ja-JP" sz="1200">
            <a:effectLst/>
          </a:endParaRPr>
        </a:p>
        <a:p>
          <a:r>
            <a:rPr kumimoji="1" lang="ja-JP" altLang="ja-JP" sz="1050">
              <a:solidFill>
                <a:schemeClr val="dk1"/>
              </a:solidFill>
              <a:effectLst/>
              <a:latin typeface="+mn-lt"/>
              <a:ea typeface="+mn-ea"/>
              <a:cs typeface="+mn-cs"/>
            </a:rPr>
            <a:t>　福祉基金：積立額が</a:t>
          </a:r>
          <a:r>
            <a:rPr kumimoji="1" lang="en-US" altLang="ja-JP" sz="1050">
              <a:solidFill>
                <a:schemeClr val="dk1"/>
              </a:solidFill>
              <a:effectLst/>
              <a:latin typeface="+mn-lt"/>
              <a:ea typeface="+mn-ea"/>
              <a:cs typeface="+mn-cs"/>
            </a:rPr>
            <a:t>26,093</a:t>
          </a:r>
          <a:r>
            <a:rPr kumimoji="1" lang="ja-JP" altLang="ja-JP" sz="1050">
              <a:solidFill>
                <a:schemeClr val="dk1"/>
              </a:solidFill>
              <a:effectLst/>
              <a:latin typeface="+mn-lt"/>
              <a:ea typeface="+mn-ea"/>
              <a:cs typeface="+mn-cs"/>
            </a:rPr>
            <a:t>千円（うち、ふるさと納税</a:t>
          </a:r>
          <a:r>
            <a:rPr kumimoji="1" lang="en-US" altLang="ja-JP" sz="1050">
              <a:solidFill>
                <a:schemeClr val="dk1"/>
              </a:solidFill>
              <a:effectLst/>
              <a:latin typeface="+mn-lt"/>
              <a:ea typeface="+mn-ea"/>
              <a:cs typeface="+mn-cs"/>
            </a:rPr>
            <a:t>26,079</a:t>
          </a:r>
          <a:r>
            <a:rPr kumimoji="1" lang="ja-JP" altLang="ja-JP" sz="1050">
              <a:solidFill>
                <a:schemeClr val="dk1"/>
              </a:solidFill>
              <a:effectLst/>
              <a:latin typeface="+mn-lt"/>
              <a:ea typeface="+mn-ea"/>
              <a:cs typeface="+mn-cs"/>
            </a:rPr>
            <a:t>千円）であったのに対し、各事業に充当するための取崩額が</a:t>
          </a:r>
          <a:r>
            <a:rPr kumimoji="1" lang="en-US" altLang="ja-JP" sz="1050">
              <a:solidFill>
                <a:schemeClr val="dk1"/>
              </a:solidFill>
              <a:effectLst/>
              <a:latin typeface="+mn-lt"/>
              <a:ea typeface="+mn-ea"/>
              <a:cs typeface="+mn-cs"/>
            </a:rPr>
            <a:t>58,300</a:t>
          </a:r>
          <a:r>
            <a:rPr kumimoji="1" lang="ja-JP" altLang="ja-JP" sz="1050">
              <a:solidFill>
                <a:schemeClr val="dk1"/>
              </a:solidFill>
              <a:effectLst/>
              <a:latin typeface="+mn-lt"/>
              <a:ea typeface="+mn-ea"/>
              <a:cs typeface="+mn-cs"/>
            </a:rPr>
            <a:t>千円であり、</a:t>
          </a:r>
          <a:r>
            <a:rPr kumimoji="1" lang="en-US" altLang="ja-JP" sz="1050">
              <a:solidFill>
                <a:schemeClr val="dk1"/>
              </a:solidFill>
              <a:effectLst/>
              <a:latin typeface="+mn-lt"/>
              <a:ea typeface="+mn-ea"/>
              <a:cs typeface="+mn-cs"/>
            </a:rPr>
            <a:t>32,207</a:t>
          </a:r>
          <a:r>
            <a:rPr kumimoji="1" lang="ja-JP" altLang="ja-JP" sz="1050">
              <a:solidFill>
                <a:schemeClr val="dk1"/>
              </a:solidFill>
              <a:effectLst/>
              <a:latin typeface="+mn-lt"/>
              <a:ea typeface="+mn-ea"/>
              <a:cs typeface="+mn-cs"/>
            </a:rPr>
            <a:t>千円減となったもの。</a:t>
          </a:r>
          <a:endParaRPr lang="ja-JP" altLang="ja-JP" sz="1200">
            <a:effectLst/>
          </a:endParaRPr>
        </a:p>
        <a:p>
          <a:r>
            <a:rPr kumimoji="1" lang="ja-JP" altLang="ja-JP" sz="1050">
              <a:solidFill>
                <a:schemeClr val="dk1"/>
              </a:solidFill>
              <a:effectLst/>
              <a:latin typeface="+mn-lt"/>
              <a:ea typeface="+mn-ea"/>
              <a:cs typeface="+mn-cs"/>
            </a:rPr>
            <a:t>　公共施設等整備基金：積立額が</a:t>
          </a:r>
          <a:r>
            <a:rPr kumimoji="1" lang="en-US" altLang="ja-JP" sz="1050">
              <a:solidFill>
                <a:schemeClr val="dk1"/>
              </a:solidFill>
              <a:effectLst/>
              <a:latin typeface="+mn-lt"/>
              <a:ea typeface="+mn-ea"/>
              <a:cs typeface="+mn-cs"/>
            </a:rPr>
            <a:t>8</a:t>
          </a:r>
          <a:r>
            <a:rPr kumimoji="1" lang="ja-JP" altLang="ja-JP" sz="1050">
              <a:solidFill>
                <a:schemeClr val="dk1"/>
              </a:solidFill>
              <a:effectLst/>
              <a:latin typeface="+mn-lt"/>
              <a:ea typeface="+mn-ea"/>
              <a:cs typeface="+mn-cs"/>
            </a:rPr>
            <a:t>千円であったのに対し、各事業に充当するための取崩額が</a:t>
          </a:r>
          <a:r>
            <a:rPr kumimoji="1" lang="en-US" altLang="ja-JP" sz="1050">
              <a:solidFill>
                <a:schemeClr val="dk1"/>
              </a:solidFill>
              <a:effectLst/>
              <a:latin typeface="+mn-lt"/>
              <a:ea typeface="+mn-ea"/>
              <a:cs typeface="+mn-cs"/>
            </a:rPr>
            <a:t>109,600</a:t>
          </a:r>
          <a:r>
            <a:rPr kumimoji="1" lang="ja-JP" altLang="ja-JP" sz="1050">
              <a:solidFill>
                <a:schemeClr val="dk1"/>
              </a:solidFill>
              <a:effectLst/>
              <a:latin typeface="+mn-lt"/>
              <a:ea typeface="+mn-ea"/>
              <a:cs typeface="+mn-cs"/>
            </a:rPr>
            <a:t>千円であり、</a:t>
          </a:r>
          <a:r>
            <a:rPr kumimoji="1" lang="en-US" altLang="ja-JP" sz="1050">
              <a:solidFill>
                <a:schemeClr val="dk1"/>
              </a:solidFill>
              <a:effectLst/>
              <a:latin typeface="+mn-lt"/>
              <a:ea typeface="+mn-ea"/>
              <a:cs typeface="+mn-cs"/>
            </a:rPr>
            <a:t>109,592</a:t>
          </a:r>
          <a:r>
            <a:rPr kumimoji="1" lang="ja-JP" altLang="ja-JP" sz="1050">
              <a:solidFill>
                <a:schemeClr val="dk1"/>
              </a:solidFill>
              <a:effectLst/>
              <a:latin typeface="+mn-lt"/>
              <a:ea typeface="+mn-ea"/>
              <a:cs typeface="+mn-cs"/>
            </a:rPr>
            <a:t>千円減となったもの。</a:t>
          </a:r>
          <a:endParaRPr lang="ja-JP" altLang="ja-JP" sz="1200">
            <a:effectLst/>
          </a:endParaRPr>
        </a:p>
        <a:p>
          <a:r>
            <a:rPr kumimoji="1" lang="ja-JP" altLang="ja-JP" sz="1050">
              <a:solidFill>
                <a:schemeClr val="dk1"/>
              </a:solidFill>
              <a:effectLst/>
              <a:latin typeface="+mn-lt"/>
              <a:ea typeface="+mn-ea"/>
              <a:cs typeface="+mn-cs"/>
            </a:rPr>
            <a:t>　ふるさと創生基金：積立額が</a:t>
          </a:r>
          <a:r>
            <a:rPr kumimoji="1" lang="en-US" altLang="ja-JP" sz="1050">
              <a:solidFill>
                <a:schemeClr val="dk1"/>
              </a:solidFill>
              <a:effectLst/>
              <a:latin typeface="+mn-lt"/>
              <a:ea typeface="+mn-ea"/>
              <a:cs typeface="+mn-cs"/>
            </a:rPr>
            <a:t>11,438</a:t>
          </a:r>
          <a:r>
            <a:rPr kumimoji="1" lang="ja-JP" altLang="ja-JP" sz="1050">
              <a:solidFill>
                <a:schemeClr val="dk1"/>
              </a:solidFill>
              <a:effectLst/>
              <a:latin typeface="+mn-lt"/>
              <a:ea typeface="+mn-ea"/>
              <a:cs typeface="+mn-cs"/>
            </a:rPr>
            <a:t>千円（うち、ふるさと納税</a:t>
          </a:r>
          <a:r>
            <a:rPr kumimoji="1" lang="en-US" altLang="ja-JP" sz="1050">
              <a:solidFill>
                <a:schemeClr val="dk1"/>
              </a:solidFill>
              <a:effectLst/>
              <a:latin typeface="+mn-lt"/>
              <a:ea typeface="+mn-ea"/>
              <a:cs typeface="+mn-cs"/>
            </a:rPr>
            <a:t>11,426</a:t>
          </a:r>
          <a:r>
            <a:rPr kumimoji="1" lang="ja-JP" altLang="ja-JP" sz="1050">
              <a:solidFill>
                <a:schemeClr val="dk1"/>
              </a:solidFill>
              <a:effectLst/>
              <a:latin typeface="+mn-lt"/>
              <a:ea typeface="+mn-ea"/>
              <a:cs typeface="+mn-cs"/>
            </a:rPr>
            <a:t>千円）であったのに対し、各事業に充当するための取崩額が</a:t>
          </a:r>
          <a:r>
            <a:rPr kumimoji="1" lang="en-US" altLang="ja-JP" sz="1050">
              <a:solidFill>
                <a:schemeClr val="dk1"/>
              </a:solidFill>
              <a:effectLst/>
              <a:latin typeface="+mn-lt"/>
              <a:ea typeface="+mn-ea"/>
              <a:cs typeface="+mn-cs"/>
            </a:rPr>
            <a:t>20,400</a:t>
          </a:r>
          <a:r>
            <a:rPr kumimoji="1" lang="ja-JP" altLang="ja-JP" sz="1050">
              <a:solidFill>
                <a:schemeClr val="dk1"/>
              </a:solidFill>
              <a:effectLst/>
              <a:latin typeface="+mn-lt"/>
              <a:ea typeface="+mn-ea"/>
              <a:cs typeface="+mn-cs"/>
            </a:rPr>
            <a:t>千円であり、</a:t>
          </a:r>
          <a:r>
            <a:rPr kumimoji="1" lang="en-US" altLang="ja-JP" sz="1050">
              <a:solidFill>
                <a:schemeClr val="dk1"/>
              </a:solidFill>
              <a:effectLst/>
              <a:latin typeface="+mn-lt"/>
              <a:ea typeface="+mn-ea"/>
              <a:cs typeface="+mn-cs"/>
            </a:rPr>
            <a:t>8,962</a:t>
          </a:r>
          <a:r>
            <a:rPr kumimoji="1" lang="ja-JP" altLang="ja-JP" sz="1050">
              <a:solidFill>
                <a:schemeClr val="dk1"/>
              </a:solidFill>
              <a:effectLst/>
              <a:latin typeface="+mn-lt"/>
              <a:ea typeface="+mn-ea"/>
              <a:cs typeface="+mn-cs"/>
            </a:rPr>
            <a:t>千円減となったもの。</a:t>
          </a:r>
          <a:endParaRPr lang="ja-JP" altLang="ja-JP" sz="1200">
            <a:effectLst/>
          </a:endParaRPr>
        </a:p>
        <a:p>
          <a:r>
            <a:rPr kumimoji="1" lang="ja-JP" altLang="ja-JP" sz="1050">
              <a:solidFill>
                <a:schemeClr val="dk1"/>
              </a:solidFill>
              <a:effectLst/>
              <a:latin typeface="+mn-lt"/>
              <a:ea typeface="+mn-ea"/>
              <a:cs typeface="+mn-cs"/>
            </a:rPr>
            <a:t>　農山漁村地域活性化基金：積立額が</a:t>
          </a:r>
          <a:r>
            <a:rPr kumimoji="1" lang="en-US" altLang="ja-JP" sz="1050">
              <a:solidFill>
                <a:schemeClr val="dk1"/>
              </a:solidFill>
              <a:effectLst/>
              <a:latin typeface="+mn-lt"/>
              <a:ea typeface="+mn-ea"/>
              <a:cs typeface="+mn-cs"/>
            </a:rPr>
            <a:t>42,614</a:t>
          </a:r>
          <a:r>
            <a:rPr kumimoji="1" lang="ja-JP" altLang="ja-JP" sz="1050">
              <a:solidFill>
                <a:schemeClr val="dk1"/>
              </a:solidFill>
              <a:effectLst/>
              <a:latin typeface="+mn-lt"/>
              <a:ea typeface="+mn-ea"/>
              <a:cs typeface="+mn-cs"/>
            </a:rPr>
            <a:t>千円（うち、ふるさと納税</a:t>
          </a:r>
          <a:r>
            <a:rPr kumimoji="1" lang="en-US" altLang="ja-JP" sz="1050">
              <a:solidFill>
                <a:schemeClr val="dk1"/>
              </a:solidFill>
              <a:effectLst/>
              <a:latin typeface="+mn-lt"/>
              <a:ea typeface="+mn-ea"/>
              <a:cs typeface="+mn-cs"/>
            </a:rPr>
            <a:t>24,268</a:t>
          </a:r>
          <a:r>
            <a:rPr kumimoji="1" lang="ja-JP" altLang="ja-JP" sz="1050">
              <a:solidFill>
                <a:schemeClr val="dk1"/>
              </a:solidFill>
              <a:effectLst/>
              <a:latin typeface="+mn-lt"/>
              <a:ea typeface="+mn-ea"/>
              <a:cs typeface="+mn-cs"/>
            </a:rPr>
            <a:t>千円）であったのに対し、各事業に充当するための取崩額が</a:t>
          </a:r>
          <a:r>
            <a:rPr kumimoji="1" lang="en-US" altLang="ja-JP" sz="1050">
              <a:solidFill>
                <a:schemeClr val="dk1"/>
              </a:solidFill>
              <a:effectLst/>
              <a:latin typeface="+mn-lt"/>
              <a:ea typeface="+mn-ea"/>
              <a:cs typeface="+mn-cs"/>
            </a:rPr>
            <a:t>16,500</a:t>
          </a:r>
          <a:r>
            <a:rPr kumimoji="1" lang="ja-JP" altLang="ja-JP" sz="1050">
              <a:solidFill>
                <a:schemeClr val="dk1"/>
              </a:solidFill>
              <a:effectLst/>
              <a:latin typeface="+mn-lt"/>
              <a:ea typeface="+mn-ea"/>
              <a:cs typeface="+mn-cs"/>
            </a:rPr>
            <a:t>千円であり、</a:t>
          </a:r>
          <a:r>
            <a:rPr kumimoji="1" lang="en-US" altLang="ja-JP" sz="1050">
              <a:solidFill>
                <a:schemeClr val="dk1"/>
              </a:solidFill>
              <a:effectLst/>
              <a:latin typeface="+mn-lt"/>
              <a:ea typeface="+mn-ea"/>
              <a:cs typeface="+mn-cs"/>
            </a:rPr>
            <a:t>26,114</a:t>
          </a:r>
          <a:r>
            <a:rPr kumimoji="1" lang="ja-JP" altLang="ja-JP" sz="1050">
              <a:solidFill>
                <a:schemeClr val="dk1"/>
              </a:solidFill>
              <a:effectLst/>
              <a:latin typeface="+mn-lt"/>
              <a:ea typeface="+mn-ea"/>
              <a:cs typeface="+mn-cs"/>
            </a:rPr>
            <a:t>千円増となったもの。</a:t>
          </a:r>
          <a:endParaRPr lang="ja-JP" altLang="ja-JP" sz="1200">
            <a:effectLst/>
          </a:endParaRPr>
        </a:p>
        <a:p>
          <a:r>
            <a:rPr kumimoji="1" lang="ja-JP" altLang="ja-JP" sz="1050">
              <a:solidFill>
                <a:schemeClr val="dk1"/>
              </a:solidFill>
              <a:effectLst/>
              <a:latin typeface="+mn-lt"/>
              <a:ea typeface="+mn-ea"/>
              <a:cs typeface="+mn-cs"/>
            </a:rPr>
            <a:t>（今後の方針）</a:t>
          </a:r>
          <a:endParaRPr lang="ja-JP" altLang="ja-JP" sz="1200">
            <a:effectLst/>
          </a:endParaRPr>
        </a:p>
        <a:p>
          <a:r>
            <a:rPr kumimoji="1" lang="ja-JP" altLang="ja-JP" sz="1050">
              <a:solidFill>
                <a:schemeClr val="dk1"/>
              </a:solidFill>
              <a:effectLst/>
              <a:latin typeface="+mn-lt"/>
              <a:ea typeface="+mn-ea"/>
              <a:cs typeface="+mn-cs"/>
            </a:rPr>
            <a:t>　福祉基金は、着実に増大している社会保障費に対し、町民サービスのレベルを維持していくため、取り崩しは避けられない。その他の特定目的金についても財源不足により継続的な活用が見込まれるものの、これ以上の基金残高減は一般的な公共サービス低下を招くおそれもあるため、機構改革や公共施設の統合、行政サービスの電子化など</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進め、人件費を含む全ての事業で事業の廃止を含み見直しを進めることにより取崩額の抑制を図る。積立については、ふるさと納税を含め積立額の確保に努める。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271,046</a:t>
          </a:r>
          <a:r>
            <a:rPr kumimoji="1" lang="ja-JP" altLang="ja-JP" sz="1100">
              <a:solidFill>
                <a:schemeClr val="dk1"/>
              </a:solidFill>
              <a:effectLst/>
              <a:latin typeface="+mn-lt"/>
              <a:ea typeface="+mn-ea"/>
              <a:cs typeface="+mn-cs"/>
            </a:rPr>
            <a:t>千円を積立て、取り崩しはなかったことにより増額となった。当初予算においては取り崩しを見込んでいたものの、新型コロナの影響による事業中止や不用額の増等により取り崩しがなく、決算剰余金及びふるさと納税分等を積立てたもの。</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状況が厳しさを増す中、積み立てを取り崩しが上回る状況が続き残高は減少していく見込み。人口減少が続く町の規模に合わせた事業のダウンサイジングを徹底することで繰入れの抑制を図りつつ、町民サービスの質量の低下を招かないよう留意して適宜適切に積立額をコントロールし、有利な基金運用も含め基金の有効活用を図る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減債基金の残高は、運用益金を積立て、公債費償還金増額相当分として</a:t>
          </a:r>
          <a:r>
            <a:rPr kumimoji="1" lang="en-US" altLang="ja-JP" sz="1100">
              <a:solidFill>
                <a:schemeClr val="dk1"/>
              </a:solidFill>
              <a:effectLst/>
              <a:latin typeface="+mn-lt"/>
              <a:ea typeface="+mn-ea"/>
              <a:cs typeface="+mn-cs"/>
            </a:rPr>
            <a:t>5,339</a:t>
          </a:r>
          <a:r>
            <a:rPr kumimoji="1" lang="ja-JP" altLang="ja-JP" sz="1100">
              <a:solidFill>
                <a:schemeClr val="dk1"/>
              </a:solidFill>
              <a:effectLst/>
              <a:latin typeface="+mn-lt"/>
              <a:ea typeface="+mn-ea"/>
              <a:cs typeface="+mn-cs"/>
            </a:rPr>
            <a:t>千円の繰入を行ったことにより</a:t>
          </a:r>
          <a:r>
            <a:rPr kumimoji="1" lang="en-US" altLang="ja-JP" sz="1100">
              <a:solidFill>
                <a:schemeClr val="dk1"/>
              </a:solidFill>
              <a:effectLst/>
              <a:latin typeface="+mn-lt"/>
              <a:ea typeface="+mn-ea"/>
              <a:cs typeface="+mn-cs"/>
            </a:rPr>
            <a:t>5,097</a:t>
          </a:r>
          <a:r>
            <a:rPr kumimoji="1" lang="ja-JP" altLang="ja-JP" sz="1100">
              <a:solidFill>
                <a:schemeClr val="dk1"/>
              </a:solidFill>
              <a:effectLst/>
              <a:latin typeface="+mn-lt"/>
              <a:ea typeface="+mn-ea"/>
              <a:cs typeface="+mn-cs"/>
            </a:rPr>
            <a:t>千円の減となった。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中野小学校改築事業及び洋野消防署新築事業等の大型事業が続いたことから、令和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年にかけて償還金が増加し、実質公債費比率もピークを迎える。</a:t>
          </a:r>
          <a:endParaRPr lang="ja-JP" altLang="ja-JP" sz="1400">
            <a:effectLst/>
          </a:endParaRPr>
        </a:p>
        <a:p>
          <a:r>
            <a:rPr kumimoji="1" lang="ja-JP" altLang="ja-JP" sz="1100">
              <a:solidFill>
                <a:schemeClr val="dk1"/>
              </a:solidFill>
              <a:effectLst/>
              <a:latin typeface="+mn-lt"/>
              <a:ea typeface="+mn-ea"/>
              <a:cs typeface="+mn-cs"/>
            </a:rPr>
            <a:t>　これに伴って減債基金の残高も減少していくことが見込まれ、今後も残高を維持するため計画的な起債発行を図る。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c r="B2" s="179" t="s">
        <v>81</v>
      </c>
      <c r="C2" s="179"/>
      <c r="D2" s="180"/>
    </row>
    <row r="3" spans="1:119" ht="18.75" customHeight="1" thickBot="1">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12431194</v>
      </c>
      <c r="BO4" s="375"/>
      <c r="BP4" s="375"/>
      <c r="BQ4" s="375"/>
      <c r="BR4" s="375"/>
      <c r="BS4" s="375"/>
      <c r="BT4" s="375"/>
      <c r="BU4" s="376"/>
      <c r="BV4" s="374">
        <v>13787524</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8</v>
      </c>
      <c r="CU4" s="381"/>
      <c r="CV4" s="381"/>
      <c r="CW4" s="381"/>
      <c r="CX4" s="381"/>
      <c r="CY4" s="381"/>
      <c r="CZ4" s="381"/>
      <c r="DA4" s="382"/>
      <c r="DB4" s="380">
        <v>7.4</v>
      </c>
      <c r="DC4" s="381"/>
      <c r="DD4" s="381"/>
      <c r="DE4" s="381"/>
      <c r="DF4" s="381"/>
      <c r="DG4" s="381"/>
      <c r="DH4" s="381"/>
      <c r="DI4" s="382"/>
    </row>
    <row r="5" spans="1:119" ht="18.75" customHeight="1">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11859524</v>
      </c>
      <c r="BO5" s="412"/>
      <c r="BP5" s="412"/>
      <c r="BQ5" s="412"/>
      <c r="BR5" s="412"/>
      <c r="BS5" s="412"/>
      <c r="BT5" s="412"/>
      <c r="BU5" s="413"/>
      <c r="BV5" s="411">
        <v>12965120</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90.3</v>
      </c>
      <c r="CU5" s="409"/>
      <c r="CV5" s="409"/>
      <c r="CW5" s="409"/>
      <c r="CX5" s="409"/>
      <c r="CY5" s="409"/>
      <c r="CZ5" s="409"/>
      <c r="DA5" s="410"/>
      <c r="DB5" s="408">
        <v>85.8</v>
      </c>
      <c r="DC5" s="409"/>
      <c r="DD5" s="409"/>
      <c r="DE5" s="409"/>
      <c r="DF5" s="409"/>
      <c r="DG5" s="409"/>
      <c r="DH5" s="409"/>
      <c r="DI5" s="410"/>
    </row>
    <row r="6" spans="1:119" ht="18.75" customHeight="1">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571670</v>
      </c>
      <c r="BO6" s="412"/>
      <c r="BP6" s="412"/>
      <c r="BQ6" s="412"/>
      <c r="BR6" s="412"/>
      <c r="BS6" s="412"/>
      <c r="BT6" s="412"/>
      <c r="BU6" s="413"/>
      <c r="BV6" s="411">
        <v>822404</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92.8</v>
      </c>
      <c r="CU6" s="449"/>
      <c r="CV6" s="449"/>
      <c r="CW6" s="449"/>
      <c r="CX6" s="449"/>
      <c r="CY6" s="449"/>
      <c r="CZ6" s="449"/>
      <c r="DA6" s="450"/>
      <c r="DB6" s="448">
        <v>88.4</v>
      </c>
      <c r="DC6" s="449"/>
      <c r="DD6" s="449"/>
      <c r="DE6" s="449"/>
      <c r="DF6" s="449"/>
      <c r="DG6" s="449"/>
      <c r="DH6" s="449"/>
      <c r="DI6" s="450"/>
    </row>
    <row r="7" spans="1:119" ht="18.75" customHeight="1">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94</v>
      </c>
      <c r="AV7" s="444"/>
      <c r="AW7" s="444"/>
      <c r="AX7" s="444"/>
      <c r="AY7" s="445" t="s">
        <v>105</v>
      </c>
      <c r="AZ7" s="446"/>
      <c r="BA7" s="446"/>
      <c r="BB7" s="446"/>
      <c r="BC7" s="446"/>
      <c r="BD7" s="446"/>
      <c r="BE7" s="446"/>
      <c r="BF7" s="446"/>
      <c r="BG7" s="446"/>
      <c r="BH7" s="446"/>
      <c r="BI7" s="446"/>
      <c r="BJ7" s="446"/>
      <c r="BK7" s="446"/>
      <c r="BL7" s="446"/>
      <c r="BM7" s="447"/>
      <c r="BN7" s="411">
        <v>5407</v>
      </c>
      <c r="BO7" s="412"/>
      <c r="BP7" s="412"/>
      <c r="BQ7" s="412"/>
      <c r="BR7" s="412"/>
      <c r="BS7" s="412"/>
      <c r="BT7" s="412"/>
      <c r="BU7" s="413"/>
      <c r="BV7" s="411">
        <v>314849</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7107376</v>
      </c>
      <c r="CU7" s="412"/>
      <c r="CV7" s="412"/>
      <c r="CW7" s="412"/>
      <c r="CX7" s="412"/>
      <c r="CY7" s="412"/>
      <c r="CZ7" s="412"/>
      <c r="DA7" s="413"/>
      <c r="DB7" s="411">
        <v>6886268</v>
      </c>
      <c r="DC7" s="412"/>
      <c r="DD7" s="412"/>
      <c r="DE7" s="412"/>
      <c r="DF7" s="412"/>
      <c r="DG7" s="412"/>
      <c r="DH7" s="412"/>
      <c r="DI7" s="413"/>
    </row>
    <row r="8" spans="1:119" ht="18.75" customHeight="1" thickBot="1">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108</v>
      </c>
      <c r="AV8" s="444"/>
      <c r="AW8" s="444"/>
      <c r="AX8" s="444"/>
      <c r="AY8" s="445" t="s">
        <v>109</v>
      </c>
      <c r="AZ8" s="446"/>
      <c r="BA8" s="446"/>
      <c r="BB8" s="446"/>
      <c r="BC8" s="446"/>
      <c r="BD8" s="446"/>
      <c r="BE8" s="446"/>
      <c r="BF8" s="446"/>
      <c r="BG8" s="446"/>
      <c r="BH8" s="446"/>
      <c r="BI8" s="446"/>
      <c r="BJ8" s="446"/>
      <c r="BK8" s="446"/>
      <c r="BL8" s="446"/>
      <c r="BM8" s="447"/>
      <c r="BN8" s="411">
        <v>566263</v>
      </c>
      <c r="BO8" s="412"/>
      <c r="BP8" s="412"/>
      <c r="BQ8" s="412"/>
      <c r="BR8" s="412"/>
      <c r="BS8" s="412"/>
      <c r="BT8" s="412"/>
      <c r="BU8" s="413"/>
      <c r="BV8" s="411">
        <v>507555</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0.26</v>
      </c>
      <c r="CU8" s="452"/>
      <c r="CV8" s="452"/>
      <c r="CW8" s="452"/>
      <c r="CX8" s="452"/>
      <c r="CY8" s="452"/>
      <c r="CZ8" s="452"/>
      <c r="DA8" s="453"/>
      <c r="DB8" s="451">
        <v>0.26</v>
      </c>
      <c r="DC8" s="452"/>
      <c r="DD8" s="452"/>
      <c r="DE8" s="452"/>
      <c r="DF8" s="452"/>
      <c r="DG8" s="452"/>
      <c r="DH8" s="452"/>
      <c r="DI8" s="453"/>
    </row>
    <row r="9" spans="1:119" ht="18.75" customHeight="1" thickBot="1">
      <c r="A9" s="178"/>
      <c r="B9" s="405" t="s">
        <v>111</v>
      </c>
      <c r="C9" s="406"/>
      <c r="D9" s="406"/>
      <c r="E9" s="406"/>
      <c r="F9" s="406"/>
      <c r="G9" s="406"/>
      <c r="H9" s="406"/>
      <c r="I9" s="406"/>
      <c r="J9" s="406"/>
      <c r="K9" s="454"/>
      <c r="L9" s="455" t="s">
        <v>112</v>
      </c>
      <c r="M9" s="456"/>
      <c r="N9" s="456"/>
      <c r="O9" s="456"/>
      <c r="P9" s="456"/>
      <c r="Q9" s="457"/>
      <c r="R9" s="458">
        <v>15091</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94</v>
      </c>
      <c r="AV9" s="444"/>
      <c r="AW9" s="444"/>
      <c r="AX9" s="444"/>
      <c r="AY9" s="445" t="s">
        <v>115</v>
      </c>
      <c r="AZ9" s="446"/>
      <c r="BA9" s="446"/>
      <c r="BB9" s="446"/>
      <c r="BC9" s="446"/>
      <c r="BD9" s="446"/>
      <c r="BE9" s="446"/>
      <c r="BF9" s="446"/>
      <c r="BG9" s="446"/>
      <c r="BH9" s="446"/>
      <c r="BI9" s="446"/>
      <c r="BJ9" s="446"/>
      <c r="BK9" s="446"/>
      <c r="BL9" s="446"/>
      <c r="BM9" s="447"/>
      <c r="BN9" s="411">
        <v>58708</v>
      </c>
      <c r="BO9" s="412"/>
      <c r="BP9" s="412"/>
      <c r="BQ9" s="412"/>
      <c r="BR9" s="412"/>
      <c r="BS9" s="412"/>
      <c r="BT9" s="412"/>
      <c r="BU9" s="413"/>
      <c r="BV9" s="411">
        <v>419213</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17.8</v>
      </c>
      <c r="CU9" s="409"/>
      <c r="CV9" s="409"/>
      <c r="CW9" s="409"/>
      <c r="CX9" s="409"/>
      <c r="CY9" s="409"/>
      <c r="CZ9" s="409"/>
      <c r="DA9" s="410"/>
      <c r="DB9" s="408">
        <v>17.3</v>
      </c>
      <c r="DC9" s="409"/>
      <c r="DD9" s="409"/>
      <c r="DE9" s="409"/>
      <c r="DF9" s="409"/>
      <c r="DG9" s="409"/>
      <c r="DH9" s="409"/>
      <c r="DI9" s="410"/>
    </row>
    <row r="10" spans="1:119" ht="18.75" customHeight="1" thickBot="1">
      <c r="A10" s="178"/>
      <c r="B10" s="405"/>
      <c r="C10" s="406"/>
      <c r="D10" s="406"/>
      <c r="E10" s="406"/>
      <c r="F10" s="406"/>
      <c r="G10" s="406"/>
      <c r="H10" s="406"/>
      <c r="I10" s="406"/>
      <c r="J10" s="406"/>
      <c r="K10" s="454"/>
      <c r="L10" s="461" t="s">
        <v>117</v>
      </c>
      <c r="M10" s="441"/>
      <c r="N10" s="441"/>
      <c r="O10" s="441"/>
      <c r="P10" s="441"/>
      <c r="Q10" s="442"/>
      <c r="R10" s="462">
        <v>16693</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119</v>
      </c>
      <c r="AV10" s="444"/>
      <c r="AW10" s="444"/>
      <c r="AX10" s="444"/>
      <c r="AY10" s="445" t="s">
        <v>120</v>
      </c>
      <c r="AZ10" s="446"/>
      <c r="BA10" s="446"/>
      <c r="BB10" s="446"/>
      <c r="BC10" s="446"/>
      <c r="BD10" s="446"/>
      <c r="BE10" s="446"/>
      <c r="BF10" s="446"/>
      <c r="BG10" s="446"/>
      <c r="BH10" s="446"/>
      <c r="BI10" s="446"/>
      <c r="BJ10" s="446"/>
      <c r="BK10" s="446"/>
      <c r="BL10" s="446"/>
      <c r="BM10" s="447"/>
      <c r="BN10" s="411">
        <v>271046</v>
      </c>
      <c r="BO10" s="412"/>
      <c r="BP10" s="412"/>
      <c r="BQ10" s="412"/>
      <c r="BR10" s="412"/>
      <c r="BS10" s="412"/>
      <c r="BT10" s="412"/>
      <c r="BU10" s="413"/>
      <c r="BV10" s="411">
        <v>59088</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125</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129</v>
      </c>
      <c r="DC11" s="452"/>
      <c r="DD11" s="452"/>
      <c r="DE11" s="452"/>
      <c r="DF11" s="452"/>
      <c r="DG11" s="452"/>
      <c r="DH11" s="452"/>
      <c r="DI11" s="453"/>
    </row>
    <row r="12" spans="1:119" ht="18.75" customHeight="1">
      <c r="A12" s="178"/>
      <c r="B12" s="471" t="s">
        <v>130</v>
      </c>
      <c r="C12" s="472"/>
      <c r="D12" s="472"/>
      <c r="E12" s="472"/>
      <c r="F12" s="472"/>
      <c r="G12" s="472"/>
      <c r="H12" s="472"/>
      <c r="I12" s="472"/>
      <c r="J12" s="472"/>
      <c r="K12" s="473"/>
      <c r="L12" s="480" t="s">
        <v>131</v>
      </c>
      <c r="M12" s="481"/>
      <c r="N12" s="481"/>
      <c r="O12" s="481"/>
      <c r="P12" s="481"/>
      <c r="Q12" s="482"/>
      <c r="R12" s="483">
        <v>15717</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94</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138</v>
      </c>
      <c r="DC12" s="452"/>
      <c r="DD12" s="452"/>
      <c r="DE12" s="452"/>
      <c r="DF12" s="452"/>
      <c r="DG12" s="452"/>
      <c r="DH12" s="452"/>
      <c r="DI12" s="453"/>
    </row>
    <row r="13" spans="1:119" ht="18.75" customHeight="1">
      <c r="A13" s="178"/>
      <c r="B13" s="474"/>
      <c r="C13" s="475"/>
      <c r="D13" s="475"/>
      <c r="E13" s="475"/>
      <c r="F13" s="475"/>
      <c r="G13" s="475"/>
      <c r="H13" s="475"/>
      <c r="I13" s="475"/>
      <c r="J13" s="475"/>
      <c r="K13" s="476"/>
      <c r="L13" s="187"/>
      <c r="M13" s="502" t="s">
        <v>139</v>
      </c>
      <c r="N13" s="503"/>
      <c r="O13" s="503"/>
      <c r="P13" s="503"/>
      <c r="Q13" s="504"/>
      <c r="R13" s="495">
        <v>15662</v>
      </c>
      <c r="S13" s="496"/>
      <c r="T13" s="496"/>
      <c r="U13" s="496"/>
      <c r="V13" s="497"/>
      <c r="W13" s="427" t="s">
        <v>140</v>
      </c>
      <c r="X13" s="428"/>
      <c r="Y13" s="428"/>
      <c r="Z13" s="428"/>
      <c r="AA13" s="428"/>
      <c r="AB13" s="418"/>
      <c r="AC13" s="462">
        <v>1399</v>
      </c>
      <c r="AD13" s="463"/>
      <c r="AE13" s="463"/>
      <c r="AF13" s="463"/>
      <c r="AG13" s="505"/>
      <c r="AH13" s="462">
        <v>1566</v>
      </c>
      <c r="AI13" s="463"/>
      <c r="AJ13" s="463"/>
      <c r="AK13" s="463"/>
      <c r="AL13" s="464"/>
      <c r="AM13" s="440" t="s">
        <v>141</v>
      </c>
      <c r="AN13" s="441"/>
      <c r="AO13" s="441"/>
      <c r="AP13" s="441"/>
      <c r="AQ13" s="441"/>
      <c r="AR13" s="441"/>
      <c r="AS13" s="441"/>
      <c r="AT13" s="442"/>
      <c r="AU13" s="443" t="s">
        <v>125</v>
      </c>
      <c r="AV13" s="444"/>
      <c r="AW13" s="444"/>
      <c r="AX13" s="444"/>
      <c r="AY13" s="445" t="s">
        <v>142</v>
      </c>
      <c r="AZ13" s="446"/>
      <c r="BA13" s="446"/>
      <c r="BB13" s="446"/>
      <c r="BC13" s="446"/>
      <c r="BD13" s="446"/>
      <c r="BE13" s="446"/>
      <c r="BF13" s="446"/>
      <c r="BG13" s="446"/>
      <c r="BH13" s="446"/>
      <c r="BI13" s="446"/>
      <c r="BJ13" s="446"/>
      <c r="BK13" s="446"/>
      <c r="BL13" s="446"/>
      <c r="BM13" s="447"/>
      <c r="BN13" s="411">
        <v>329754</v>
      </c>
      <c r="BO13" s="412"/>
      <c r="BP13" s="412"/>
      <c r="BQ13" s="412"/>
      <c r="BR13" s="412"/>
      <c r="BS13" s="412"/>
      <c r="BT13" s="412"/>
      <c r="BU13" s="413"/>
      <c r="BV13" s="411">
        <v>478301</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11.6</v>
      </c>
      <c r="CU13" s="409"/>
      <c r="CV13" s="409"/>
      <c r="CW13" s="409"/>
      <c r="CX13" s="409"/>
      <c r="CY13" s="409"/>
      <c r="CZ13" s="409"/>
      <c r="DA13" s="410"/>
      <c r="DB13" s="408">
        <v>12.2</v>
      </c>
      <c r="DC13" s="409"/>
      <c r="DD13" s="409"/>
      <c r="DE13" s="409"/>
      <c r="DF13" s="409"/>
      <c r="DG13" s="409"/>
      <c r="DH13" s="409"/>
      <c r="DI13" s="410"/>
    </row>
    <row r="14" spans="1:119" ht="18.75" customHeight="1" thickBot="1">
      <c r="A14" s="178"/>
      <c r="B14" s="474"/>
      <c r="C14" s="475"/>
      <c r="D14" s="475"/>
      <c r="E14" s="475"/>
      <c r="F14" s="475"/>
      <c r="G14" s="475"/>
      <c r="H14" s="475"/>
      <c r="I14" s="475"/>
      <c r="J14" s="475"/>
      <c r="K14" s="476"/>
      <c r="L14" s="492" t="s">
        <v>144</v>
      </c>
      <c r="M14" s="493"/>
      <c r="N14" s="493"/>
      <c r="O14" s="493"/>
      <c r="P14" s="493"/>
      <c r="Q14" s="494"/>
      <c r="R14" s="495">
        <v>16032</v>
      </c>
      <c r="S14" s="496"/>
      <c r="T14" s="496"/>
      <c r="U14" s="496"/>
      <c r="V14" s="497"/>
      <c r="W14" s="401"/>
      <c r="X14" s="402"/>
      <c r="Y14" s="402"/>
      <c r="Z14" s="402"/>
      <c r="AA14" s="402"/>
      <c r="AB14" s="391"/>
      <c r="AC14" s="498">
        <v>19.3</v>
      </c>
      <c r="AD14" s="499"/>
      <c r="AE14" s="499"/>
      <c r="AF14" s="499"/>
      <c r="AG14" s="500"/>
      <c r="AH14" s="498">
        <v>20.100000000000001</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v>8.6999999999999993</v>
      </c>
      <c r="CU14" s="510"/>
      <c r="CV14" s="510"/>
      <c r="CW14" s="510"/>
      <c r="CX14" s="510"/>
      <c r="CY14" s="510"/>
      <c r="CZ14" s="510"/>
      <c r="DA14" s="511"/>
      <c r="DB14" s="509">
        <v>18.899999999999999</v>
      </c>
      <c r="DC14" s="510"/>
      <c r="DD14" s="510"/>
      <c r="DE14" s="510"/>
      <c r="DF14" s="510"/>
      <c r="DG14" s="510"/>
      <c r="DH14" s="510"/>
      <c r="DI14" s="511"/>
    </row>
    <row r="15" spans="1:119" ht="18.75" customHeight="1">
      <c r="A15" s="178"/>
      <c r="B15" s="474"/>
      <c r="C15" s="475"/>
      <c r="D15" s="475"/>
      <c r="E15" s="475"/>
      <c r="F15" s="475"/>
      <c r="G15" s="475"/>
      <c r="H15" s="475"/>
      <c r="I15" s="475"/>
      <c r="J15" s="475"/>
      <c r="K15" s="476"/>
      <c r="L15" s="187"/>
      <c r="M15" s="502" t="s">
        <v>146</v>
      </c>
      <c r="N15" s="503"/>
      <c r="O15" s="503"/>
      <c r="P15" s="503"/>
      <c r="Q15" s="504"/>
      <c r="R15" s="495">
        <v>15967</v>
      </c>
      <c r="S15" s="496"/>
      <c r="T15" s="496"/>
      <c r="U15" s="496"/>
      <c r="V15" s="497"/>
      <c r="W15" s="427" t="s">
        <v>147</v>
      </c>
      <c r="X15" s="428"/>
      <c r="Y15" s="428"/>
      <c r="Z15" s="428"/>
      <c r="AA15" s="428"/>
      <c r="AB15" s="418"/>
      <c r="AC15" s="462">
        <v>2137</v>
      </c>
      <c r="AD15" s="463"/>
      <c r="AE15" s="463"/>
      <c r="AF15" s="463"/>
      <c r="AG15" s="505"/>
      <c r="AH15" s="462">
        <v>2348</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1612137</v>
      </c>
      <c r="BO15" s="375"/>
      <c r="BP15" s="375"/>
      <c r="BQ15" s="375"/>
      <c r="BR15" s="375"/>
      <c r="BS15" s="375"/>
      <c r="BT15" s="375"/>
      <c r="BU15" s="376"/>
      <c r="BV15" s="374">
        <v>1650750</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29.5</v>
      </c>
      <c r="AD16" s="499"/>
      <c r="AE16" s="499"/>
      <c r="AF16" s="499"/>
      <c r="AG16" s="500"/>
      <c r="AH16" s="498">
        <v>30.2</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6474376</v>
      </c>
      <c r="BO16" s="412"/>
      <c r="BP16" s="412"/>
      <c r="BQ16" s="412"/>
      <c r="BR16" s="412"/>
      <c r="BS16" s="412"/>
      <c r="BT16" s="412"/>
      <c r="BU16" s="413"/>
      <c r="BV16" s="411">
        <v>6249015</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3700</v>
      </c>
      <c r="AD17" s="463"/>
      <c r="AE17" s="463"/>
      <c r="AF17" s="463"/>
      <c r="AG17" s="505"/>
      <c r="AH17" s="462">
        <v>3860</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1990880</v>
      </c>
      <c r="BO17" s="412"/>
      <c r="BP17" s="412"/>
      <c r="BQ17" s="412"/>
      <c r="BR17" s="412"/>
      <c r="BS17" s="412"/>
      <c r="BT17" s="412"/>
      <c r="BU17" s="413"/>
      <c r="BV17" s="411">
        <v>2051440</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c r="A18" s="178"/>
      <c r="B18" s="533" t="s">
        <v>157</v>
      </c>
      <c r="C18" s="454"/>
      <c r="D18" s="454"/>
      <c r="E18" s="534"/>
      <c r="F18" s="534"/>
      <c r="G18" s="534"/>
      <c r="H18" s="534"/>
      <c r="I18" s="534"/>
      <c r="J18" s="534"/>
      <c r="K18" s="534"/>
      <c r="L18" s="535">
        <v>302.92</v>
      </c>
      <c r="M18" s="535"/>
      <c r="N18" s="535"/>
      <c r="O18" s="535"/>
      <c r="P18" s="535"/>
      <c r="Q18" s="535"/>
      <c r="R18" s="536"/>
      <c r="S18" s="536"/>
      <c r="T18" s="536"/>
      <c r="U18" s="536"/>
      <c r="V18" s="537"/>
      <c r="W18" s="429"/>
      <c r="X18" s="430"/>
      <c r="Y18" s="430"/>
      <c r="Z18" s="430"/>
      <c r="AA18" s="430"/>
      <c r="AB18" s="421"/>
      <c r="AC18" s="538">
        <v>51.1</v>
      </c>
      <c r="AD18" s="539"/>
      <c r="AE18" s="539"/>
      <c r="AF18" s="539"/>
      <c r="AG18" s="540"/>
      <c r="AH18" s="538">
        <v>49.7</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6348043</v>
      </c>
      <c r="BO18" s="412"/>
      <c r="BP18" s="412"/>
      <c r="BQ18" s="412"/>
      <c r="BR18" s="412"/>
      <c r="BS18" s="412"/>
      <c r="BT18" s="412"/>
      <c r="BU18" s="413"/>
      <c r="BV18" s="411">
        <v>5848450</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c r="A19" s="178"/>
      <c r="B19" s="533" t="s">
        <v>159</v>
      </c>
      <c r="C19" s="454"/>
      <c r="D19" s="454"/>
      <c r="E19" s="534"/>
      <c r="F19" s="534"/>
      <c r="G19" s="534"/>
      <c r="H19" s="534"/>
      <c r="I19" s="534"/>
      <c r="J19" s="534"/>
      <c r="K19" s="534"/>
      <c r="L19" s="542">
        <v>50</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8570670</v>
      </c>
      <c r="BO19" s="412"/>
      <c r="BP19" s="412"/>
      <c r="BQ19" s="412"/>
      <c r="BR19" s="412"/>
      <c r="BS19" s="412"/>
      <c r="BT19" s="412"/>
      <c r="BU19" s="413"/>
      <c r="BV19" s="411">
        <v>8547444</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c r="A20" s="178"/>
      <c r="B20" s="533" t="s">
        <v>161</v>
      </c>
      <c r="C20" s="454"/>
      <c r="D20" s="454"/>
      <c r="E20" s="534"/>
      <c r="F20" s="534"/>
      <c r="G20" s="534"/>
      <c r="H20" s="534"/>
      <c r="I20" s="534"/>
      <c r="J20" s="534"/>
      <c r="K20" s="534"/>
      <c r="L20" s="542">
        <v>5793</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c r="A21" s="178"/>
      <c r="B21" s="551" t="s">
        <v>162</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c r="A22" s="178"/>
      <c r="B22" s="581" t="s">
        <v>163</v>
      </c>
      <c r="C22" s="555"/>
      <c r="D22" s="556"/>
      <c r="E22" s="423" t="s">
        <v>1</v>
      </c>
      <c r="F22" s="428"/>
      <c r="G22" s="428"/>
      <c r="H22" s="428"/>
      <c r="I22" s="428"/>
      <c r="J22" s="428"/>
      <c r="K22" s="418"/>
      <c r="L22" s="423" t="s">
        <v>164</v>
      </c>
      <c r="M22" s="428"/>
      <c r="N22" s="428"/>
      <c r="O22" s="428"/>
      <c r="P22" s="418"/>
      <c r="Q22" s="586" t="s">
        <v>165</v>
      </c>
      <c r="R22" s="587"/>
      <c r="S22" s="587"/>
      <c r="T22" s="587"/>
      <c r="U22" s="587"/>
      <c r="V22" s="588"/>
      <c r="W22" s="554" t="s">
        <v>166</v>
      </c>
      <c r="X22" s="555"/>
      <c r="Y22" s="556"/>
      <c r="Z22" s="423" t="s">
        <v>1</v>
      </c>
      <c r="AA22" s="428"/>
      <c r="AB22" s="428"/>
      <c r="AC22" s="428"/>
      <c r="AD22" s="428"/>
      <c r="AE22" s="428"/>
      <c r="AF22" s="428"/>
      <c r="AG22" s="418"/>
      <c r="AH22" s="592" t="s">
        <v>167</v>
      </c>
      <c r="AI22" s="428"/>
      <c r="AJ22" s="428"/>
      <c r="AK22" s="428"/>
      <c r="AL22" s="418"/>
      <c r="AM22" s="592" t="s">
        <v>168</v>
      </c>
      <c r="AN22" s="593"/>
      <c r="AO22" s="593"/>
      <c r="AP22" s="593"/>
      <c r="AQ22" s="593"/>
      <c r="AR22" s="594"/>
      <c r="AS22" s="586" t="s">
        <v>165</v>
      </c>
      <c r="AT22" s="587"/>
      <c r="AU22" s="587"/>
      <c r="AV22" s="587"/>
      <c r="AW22" s="587"/>
      <c r="AX22" s="598"/>
      <c r="AY22" s="371" t="s">
        <v>169</v>
      </c>
      <c r="AZ22" s="372"/>
      <c r="BA22" s="372"/>
      <c r="BB22" s="372"/>
      <c r="BC22" s="372"/>
      <c r="BD22" s="372"/>
      <c r="BE22" s="372"/>
      <c r="BF22" s="372"/>
      <c r="BG22" s="372"/>
      <c r="BH22" s="372"/>
      <c r="BI22" s="372"/>
      <c r="BJ22" s="372"/>
      <c r="BK22" s="372"/>
      <c r="BL22" s="372"/>
      <c r="BM22" s="373"/>
      <c r="BN22" s="374">
        <v>12247508</v>
      </c>
      <c r="BO22" s="375"/>
      <c r="BP22" s="375"/>
      <c r="BQ22" s="375"/>
      <c r="BR22" s="375"/>
      <c r="BS22" s="375"/>
      <c r="BT22" s="375"/>
      <c r="BU22" s="376"/>
      <c r="BV22" s="374">
        <v>12796947</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170</v>
      </c>
      <c r="AZ23" s="446"/>
      <c r="BA23" s="446"/>
      <c r="BB23" s="446"/>
      <c r="BC23" s="446"/>
      <c r="BD23" s="446"/>
      <c r="BE23" s="446"/>
      <c r="BF23" s="446"/>
      <c r="BG23" s="446"/>
      <c r="BH23" s="446"/>
      <c r="BI23" s="446"/>
      <c r="BJ23" s="446"/>
      <c r="BK23" s="446"/>
      <c r="BL23" s="446"/>
      <c r="BM23" s="447"/>
      <c r="BN23" s="411">
        <v>10382476</v>
      </c>
      <c r="BO23" s="412"/>
      <c r="BP23" s="412"/>
      <c r="BQ23" s="412"/>
      <c r="BR23" s="412"/>
      <c r="BS23" s="412"/>
      <c r="BT23" s="412"/>
      <c r="BU23" s="413"/>
      <c r="BV23" s="411">
        <v>11010109</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c r="A24" s="178"/>
      <c r="B24" s="582"/>
      <c r="C24" s="558"/>
      <c r="D24" s="559"/>
      <c r="E24" s="461" t="s">
        <v>171</v>
      </c>
      <c r="F24" s="441"/>
      <c r="G24" s="441"/>
      <c r="H24" s="441"/>
      <c r="I24" s="441"/>
      <c r="J24" s="441"/>
      <c r="K24" s="442"/>
      <c r="L24" s="462">
        <v>1</v>
      </c>
      <c r="M24" s="463"/>
      <c r="N24" s="463"/>
      <c r="O24" s="463"/>
      <c r="P24" s="505"/>
      <c r="Q24" s="462">
        <v>6480</v>
      </c>
      <c r="R24" s="463"/>
      <c r="S24" s="463"/>
      <c r="T24" s="463"/>
      <c r="U24" s="463"/>
      <c r="V24" s="505"/>
      <c r="W24" s="557"/>
      <c r="X24" s="558"/>
      <c r="Y24" s="559"/>
      <c r="Z24" s="461" t="s">
        <v>172</v>
      </c>
      <c r="AA24" s="441"/>
      <c r="AB24" s="441"/>
      <c r="AC24" s="441"/>
      <c r="AD24" s="441"/>
      <c r="AE24" s="441"/>
      <c r="AF24" s="441"/>
      <c r="AG24" s="442"/>
      <c r="AH24" s="462">
        <v>200</v>
      </c>
      <c r="AI24" s="463"/>
      <c r="AJ24" s="463"/>
      <c r="AK24" s="463"/>
      <c r="AL24" s="505"/>
      <c r="AM24" s="462">
        <v>593600</v>
      </c>
      <c r="AN24" s="463"/>
      <c r="AO24" s="463"/>
      <c r="AP24" s="463"/>
      <c r="AQ24" s="463"/>
      <c r="AR24" s="505"/>
      <c r="AS24" s="462">
        <v>2968</v>
      </c>
      <c r="AT24" s="463"/>
      <c r="AU24" s="463"/>
      <c r="AV24" s="463"/>
      <c r="AW24" s="463"/>
      <c r="AX24" s="464"/>
      <c r="AY24" s="527" t="s">
        <v>173</v>
      </c>
      <c r="AZ24" s="528"/>
      <c r="BA24" s="528"/>
      <c r="BB24" s="528"/>
      <c r="BC24" s="528"/>
      <c r="BD24" s="528"/>
      <c r="BE24" s="528"/>
      <c r="BF24" s="528"/>
      <c r="BG24" s="528"/>
      <c r="BH24" s="528"/>
      <c r="BI24" s="528"/>
      <c r="BJ24" s="528"/>
      <c r="BK24" s="528"/>
      <c r="BL24" s="528"/>
      <c r="BM24" s="529"/>
      <c r="BN24" s="411">
        <v>8470615</v>
      </c>
      <c r="BO24" s="412"/>
      <c r="BP24" s="412"/>
      <c r="BQ24" s="412"/>
      <c r="BR24" s="412"/>
      <c r="BS24" s="412"/>
      <c r="BT24" s="412"/>
      <c r="BU24" s="413"/>
      <c r="BV24" s="411">
        <v>8823476</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c r="A25" s="178"/>
      <c r="B25" s="582"/>
      <c r="C25" s="558"/>
      <c r="D25" s="559"/>
      <c r="E25" s="461" t="s">
        <v>174</v>
      </c>
      <c r="F25" s="441"/>
      <c r="G25" s="441"/>
      <c r="H25" s="441"/>
      <c r="I25" s="441"/>
      <c r="J25" s="441"/>
      <c r="K25" s="442"/>
      <c r="L25" s="462">
        <v>2</v>
      </c>
      <c r="M25" s="463"/>
      <c r="N25" s="463"/>
      <c r="O25" s="463"/>
      <c r="P25" s="505"/>
      <c r="Q25" s="462">
        <v>5610</v>
      </c>
      <c r="R25" s="463"/>
      <c r="S25" s="463"/>
      <c r="T25" s="463"/>
      <c r="U25" s="463"/>
      <c r="V25" s="505"/>
      <c r="W25" s="557"/>
      <c r="X25" s="558"/>
      <c r="Y25" s="559"/>
      <c r="Z25" s="461" t="s">
        <v>175</v>
      </c>
      <c r="AA25" s="441"/>
      <c r="AB25" s="441"/>
      <c r="AC25" s="441"/>
      <c r="AD25" s="441"/>
      <c r="AE25" s="441"/>
      <c r="AF25" s="441"/>
      <c r="AG25" s="442"/>
      <c r="AH25" s="462" t="s">
        <v>129</v>
      </c>
      <c r="AI25" s="463"/>
      <c r="AJ25" s="463"/>
      <c r="AK25" s="463"/>
      <c r="AL25" s="505"/>
      <c r="AM25" s="462" t="s">
        <v>138</v>
      </c>
      <c r="AN25" s="463"/>
      <c r="AO25" s="463"/>
      <c r="AP25" s="463"/>
      <c r="AQ25" s="463"/>
      <c r="AR25" s="505"/>
      <c r="AS25" s="462" t="s">
        <v>138</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15269</v>
      </c>
      <c r="BO25" s="375"/>
      <c r="BP25" s="375"/>
      <c r="BQ25" s="375"/>
      <c r="BR25" s="375"/>
      <c r="BS25" s="375"/>
      <c r="BT25" s="375"/>
      <c r="BU25" s="376"/>
      <c r="BV25" s="374">
        <v>14347</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c r="A26" s="178"/>
      <c r="B26" s="582"/>
      <c r="C26" s="558"/>
      <c r="D26" s="559"/>
      <c r="E26" s="461" t="s">
        <v>177</v>
      </c>
      <c r="F26" s="441"/>
      <c r="G26" s="441"/>
      <c r="H26" s="441"/>
      <c r="I26" s="441"/>
      <c r="J26" s="441"/>
      <c r="K26" s="442"/>
      <c r="L26" s="462">
        <v>1</v>
      </c>
      <c r="M26" s="463"/>
      <c r="N26" s="463"/>
      <c r="O26" s="463"/>
      <c r="P26" s="505"/>
      <c r="Q26" s="462">
        <v>5130</v>
      </c>
      <c r="R26" s="463"/>
      <c r="S26" s="463"/>
      <c r="T26" s="463"/>
      <c r="U26" s="463"/>
      <c r="V26" s="505"/>
      <c r="W26" s="557"/>
      <c r="X26" s="558"/>
      <c r="Y26" s="559"/>
      <c r="Z26" s="461" t="s">
        <v>178</v>
      </c>
      <c r="AA26" s="563"/>
      <c r="AB26" s="563"/>
      <c r="AC26" s="563"/>
      <c r="AD26" s="563"/>
      <c r="AE26" s="563"/>
      <c r="AF26" s="563"/>
      <c r="AG26" s="564"/>
      <c r="AH26" s="462">
        <v>6</v>
      </c>
      <c r="AI26" s="463"/>
      <c r="AJ26" s="463"/>
      <c r="AK26" s="463"/>
      <c r="AL26" s="505"/>
      <c r="AM26" s="462">
        <v>17658</v>
      </c>
      <c r="AN26" s="463"/>
      <c r="AO26" s="463"/>
      <c r="AP26" s="463"/>
      <c r="AQ26" s="463"/>
      <c r="AR26" s="505"/>
      <c r="AS26" s="462">
        <v>2943</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t="s">
        <v>138</v>
      </c>
      <c r="BO26" s="412"/>
      <c r="BP26" s="412"/>
      <c r="BQ26" s="412"/>
      <c r="BR26" s="412"/>
      <c r="BS26" s="412"/>
      <c r="BT26" s="412"/>
      <c r="BU26" s="413"/>
      <c r="BV26" s="411" t="s">
        <v>138</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c r="A27" s="178"/>
      <c r="B27" s="582"/>
      <c r="C27" s="558"/>
      <c r="D27" s="559"/>
      <c r="E27" s="461" t="s">
        <v>180</v>
      </c>
      <c r="F27" s="441"/>
      <c r="G27" s="441"/>
      <c r="H27" s="441"/>
      <c r="I27" s="441"/>
      <c r="J27" s="441"/>
      <c r="K27" s="442"/>
      <c r="L27" s="462">
        <v>1</v>
      </c>
      <c r="M27" s="463"/>
      <c r="N27" s="463"/>
      <c r="O27" s="463"/>
      <c r="P27" s="505"/>
      <c r="Q27" s="462">
        <v>2730</v>
      </c>
      <c r="R27" s="463"/>
      <c r="S27" s="463"/>
      <c r="T27" s="463"/>
      <c r="U27" s="463"/>
      <c r="V27" s="505"/>
      <c r="W27" s="557"/>
      <c r="X27" s="558"/>
      <c r="Y27" s="559"/>
      <c r="Z27" s="461" t="s">
        <v>181</v>
      </c>
      <c r="AA27" s="441"/>
      <c r="AB27" s="441"/>
      <c r="AC27" s="441"/>
      <c r="AD27" s="441"/>
      <c r="AE27" s="441"/>
      <c r="AF27" s="441"/>
      <c r="AG27" s="442"/>
      <c r="AH27" s="462">
        <v>1</v>
      </c>
      <c r="AI27" s="463"/>
      <c r="AJ27" s="463"/>
      <c r="AK27" s="463"/>
      <c r="AL27" s="505"/>
      <c r="AM27" s="462" t="s">
        <v>182</v>
      </c>
      <c r="AN27" s="463"/>
      <c r="AO27" s="463"/>
      <c r="AP27" s="463"/>
      <c r="AQ27" s="463"/>
      <c r="AR27" s="505"/>
      <c r="AS27" s="462" t="s">
        <v>183</v>
      </c>
      <c r="AT27" s="463"/>
      <c r="AU27" s="463"/>
      <c r="AV27" s="463"/>
      <c r="AW27" s="463"/>
      <c r="AX27" s="464"/>
      <c r="AY27" s="506" t="s">
        <v>184</v>
      </c>
      <c r="AZ27" s="507"/>
      <c r="BA27" s="507"/>
      <c r="BB27" s="507"/>
      <c r="BC27" s="507"/>
      <c r="BD27" s="507"/>
      <c r="BE27" s="507"/>
      <c r="BF27" s="507"/>
      <c r="BG27" s="507"/>
      <c r="BH27" s="507"/>
      <c r="BI27" s="507"/>
      <c r="BJ27" s="507"/>
      <c r="BK27" s="507"/>
      <c r="BL27" s="507"/>
      <c r="BM27" s="508"/>
      <c r="BN27" s="530">
        <v>303117</v>
      </c>
      <c r="BO27" s="531"/>
      <c r="BP27" s="531"/>
      <c r="BQ27" s="531"/>
      <c r="BR27" s="531"/>
      <c r="BS27" s="531"/>
      <c r="BT27" s="531"/>
      <c r="BU27" s="532"/>
      <c r="BV27" s="530">
        <v>303108</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c r="A28" s="178"/>
      <c r="B28" s="582"/>
      <c r="C28" s="558"/>
      <c r="D28" s="559"/>
      <c r="E28" s="461" t="s">
        <v>185</v>
      </c>
      <c r="F28" s="441"/>
      <c r="G28" s="441"/>
      <c r="H28" s="441"/>
      <c r="I28" s="441"/>
      <c r="J28" s="441"/>
      <c r="K28" s="442"/>
      <c r="L28" s="462">
        <v>1</v>
      </c>
      <c r="M28" s="463"/>
      <c r="N28" s="463"/>
      <c r="O28" s="463"/>
      <c r="P28" s="505"/>
      <c r="Q28" s="462">
        <v>2290</v>
      </c>
      <c r="R28" s="463"/>
      <c r="S28" s="463"/>
      <c r="T28" s="463"/>
      <c r="U28" s="463"/>
      <c r="V28" s="505"/>
      <c r="W28" s="557"/>
      <c r="X28" s="558"/>
      <c r="Y28" s="559"/>
      <c r="Z28" s="461" t="s">
        <v>186</v>
      </c>
      <c r="AA28" s="441"/>
      <c r="AB28" s="441"/>
      <c r="AC28" s="441"/>
      <c r="AD28" s="441"/>
      <c r="AE28" s="441"/>
      <c r="AF28" s="441"/>
      <c r="AG28" s="442"/>
      <c r="AH28" s="462" t="s">
        <v>129</v>
      </c>
      <c r="AI28" s="463"/>
      <c r="AJ28" s="463"/>
      <c r="AK28" s="463"/>
      <c r="AL28" s="505"/>
      <c r="AM28" s="462" t="s">
        <v>138</v>
      </c>
      <c r="AN28" s="463"/>
      <c r="AO28" s="463"/>
      <c r="AP28" s="463"/>
      <c r="AQ28" s="463"/>
      <c r="AR28" s="505"/>
      <c r="AS28" s="462" t="s">
        <v>138</v>
      </c>
      <c r="AT28" s="463"/>
      <c r="AU28" s="463"/>
      <c r="AV28" s="463"/>
      <c r="AW28" s="463"/>
      <c r="AX28" s="464"/>
      <c r="AY28" s="565" t="s">
        <v>187</v>
      </c>
      <c r="AZ28" s="566"/>
      <c r="BA28" s="566"/>
      <c r="BB28" s="567"/>
      <c r="BC28" s="371" t="s">
        <v>48</v>
      </c>
      <c r="BD28" s="372"/>
      <c r="BE28" s="372"/>
      <c r="BF28" s="372"/>
      <c r="BG28" s="372"/>
      <c r="BH28" s="372"/>
      <c r="BI28" s="372"/>
      <c r="BJ28" s="372"/>
      <c r="BK28" s="372"/>
      <c r="BL28" s="372"/>
      <c r="BM28" s="373"/>
      <c r="BN28" s="374">
        <v>2514198</v>
      </c>
      <c r="BO28" s="375"/>
      <c r="BP28" s="375"/>
      <c r="BQ28" s="375"/>
      <c r="BR28" s="375"/>
      <c r="BS28" s="375"/>
      <c r="BT28" s="375"/>
      <c r="BU28" s="376"/>
      <c r="BV28" s="374">
        <v>2243152</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c r="A29" s="178"/>
      <c r="B29" s="582"/>
      <c r="C29" s="558"/>
      <c r="D29" s="559"/>
      <c r="E29" s="461" t="s">
        <v>188</v>
      </c>
      <c r="F29" s="441"/>
      <c r="G29" s="441"/>
      <c r="H29" s="441"/>
      <c r="I29" s="441"/>
      <c r="J29" s="441"/>
      <c r="K29" s="442"/>
      <c r="L29" s="462">
        <v>14</v>
      </c>
      <c r="M29" s="463"/>
      <c r="N29" s="463"/>
      <c r="O29" s="463"/>
      <c r="P29" s="505"/>
      <c r="Q29" s="462">
        <v>2110</v>
      </c>
      <c r="R29" s="463"/>
      <c r="S29" s="463"/>
      <c r="T29" s="463"/>
      <c r="U29" s="463"/>
      <c r="V29" s="505"/>
      <c r="W29" s="560"/>
      <c r="X29" s="561"/>
      <c r="Y29" s="562"/>
      <c r="Z29" s="461" t="s">
        <v>189</v>
      </c>
      <c r="AA29" s="441"/>
      <c r="AB29" s="441"/>
      <c r="AC29" s="441"/>
      <c r="AD29" s="441"/>
      <c r="AE29" s="441"/>
      <c r="AF29" s="441"/>
      <c r="AG29" s="442"/>
      <c r="AH29" s="462">
        <v>201</v>
      </c>
      <c r="AI29" s="463"/>
      <c r="AJ29" s="463"/>
      <c r="AK29" s="463"/>
      <c r="AL29" s="505"/>
      <c r="AM29" s="462">
        <v>596633</v>
      </c>
      <c r="AN29" s="463"/>
      <c r="AO29" s="463"/>
      <c r="AP29" s="463"/>
      <c r="AQ29" s="463"/>
      <c r="AR29" s="505"/>
      <c r="AS29" s="462">
        <v>2968</v>
      </c>
      <c r="AT29" s="463"/>
      <c r="AU29" s="463"/>
      <c r="AV29" s="463"/>
      <c r="AW29" s="463"/>
      <c r="AX29" s="464"/>
      <c r="AY29" s="568"/>
      <c r="AZ29" s="569"/>
      <c r="BA29" s="569"/>
      <c r="BB29" s="570"/>
      <c r="BC29" s="445" t="s">
        <v>190</v>
      </c>
      <c r="BD29" s="446"/>
      <c r="BE29" s="446"/>
      <c r="BF29" s="446"/>
      <c r="BG29" s="446"/>
      <c r="BH29" s="446"/>
      <c r="BI29" s="446"/>
      <c r="BJ29" s="446"/>
      <c r="BK29" s="446"/>
      <c r="BL29" s="446"/>
      <c r="BM29" s="447"/>
      <c r="BN29" s="411">
        <v>593033</v>
      </c>
      <c r="BO29" s="412"/>
      <c r="BP29" s="412"/>
      <c r="BQ29" s="412"/>
      <c r="BR29" s="412"/>
      <c r="BS29" s="412"/>
      <c r="BT29" s="412"/>
      <c r="BU29" s="413"/>
      <c r="BV29" s="411">
        <v>598130</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191</v>
      </c>
      <c r="X30" s="579"/>
      <c r="Y30" s="579"/>
      <c r="Z30" s="579"/>
      <c r="AA30" s="579"/>
      <c r="AB30" s="579"/>
      <c r="AC30" s="579"/>
      <c r="AD30" s="579"/>
      <c r="AE30" s="579"/>
      <c r="AF30" s="579"/>
      <c r="AG30" s="580"/>
      <c r="AH30" s="538">
        <v>91.8</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2560355</v>
      </c>
      <c r="BO30" s="531"/>
      <c r="BP30" s="531"/>
      <c r="BQ30" s="531"/>
      <c r="BR30" s="531"/>
      <c r="BS30" s="531"/>
      <c r="BT30" s="531"/>
      <c r="BU30" s="532"/>
      <c r="BV30" s="530">
        <v>2646832</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4" t="s">
        <v>192</v>
      </c>
      <c r="D32" s="574"/>
      <c r="E32" s="574"/>
      <c r="F32" s="574"/>
      <c r="G32" s="574"/>
      <c r="H32" s="574"/>
      <c r="I32" s="574"/>
      <c r="J32" s="574"/>
      <c r="K32" s="574"/>
      <c r="L32" s="574"/>
      <c r="M32" s="574"/>
      <c r="N32" s="574"/>
      <c r="O32" s="574"/>
      <c r="P32" s="574"/>
      <c r="Q32" s="574"/>
      <c r="R32" s="574"/>
      <c r="S32" s="57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1"/>
    </row>
    <row r="33" spans="1:113" ht="13.5" customHeight="1">
      <c r="A33" s="178"/>
      <c r="B33" s="202"/>
      <c r="C33" s="435" t="s">
        <v>198</v>
      </c>
      <c r="D33" s="435"/>
      <c r="E33" s="400" t="s">
        <v>199</v>
      </c>
      <c r="F33" s="400"/>
      <c r="G33" s="400"/>
      <c r="H33" s="400"/>
      <c r="I33" s="400"/>
      <c r="J33" s="400"/>
      <c r="K33" s="400"/>
      <c r="L33" s="400"/>
      <c r="M33" s="400"/>
      <c r="N33" s="400"/>
      <c r="O33" s="400"/>
      <c r="P33" s="400"/>
      <c r="Q33" s="400"/>
      <c r="R33" s="400"/>
      <c r="S33" s="400"/>
      <c r="T33" s="203"/>
      <c r="U33" s="435" t="s">
        <v>198</v>
      </c>
      <c r="V33" s="435"/>
      <c r="W33" s="400" t="s">
        <v>199</v>
      </c>
      <c r="X33" s="400"/>
      <c r="Y33" s="400"/>
      <c r="Z33" s="400"/>
      <c r="AA33" s="400"/>
      <c r="AB33" s="400"/>
      <c r="AC33" s="400"/>
      <c r="AD33" s="400"/>
      <c r="AE33" s="400"/>
      <c r="AF33" s="400"/>
      <c r="AG33" s="400"/>
      <c r="AH33" s="400"/>
      <c r="AI33" s="400"/>
      <c r="AJ33" s="400"/>
      <c r="AK33" s="400"/>
      <c r="AL33" s="203"/>
      <c r="AM33" s="435" t="s">
        <v>198</v>
      </c>
      <c r="AN33" s="435"/>
      <c r="AO33" s="400" t="s">
        <v>200</v>
      </c>
      <c r="AP33" s="400"/>
      <c r="AQ33" s="400"/>
      <c r="AR33" s="400"/>
      <c r="AS33" s="400"/>
      <c r="AT33" s="400"/>
      <c r="AU33" s="400"/>
      <c r="AV33" s="400"/>
      <c r="AW33" s="400"/>
      <c r="AX33" s="400"/>
      <c r="AY33" s="400"/>
      <c r="AZ33" s="400"/>
      <c r="BA33" s="400"/>
      <c r="BB33" s="400"/>
      <c r="BC33" s="400"/>
      <c r="BD33" s="204"/>
      <c r="BE33" s="400" t="s">
        <v>201</v>
      </c>
      <c r="BF33" s="400"/>
      <c r="BG33" s="400" t="s">
        <v>202</v>
      </c>
      <c r="BH33" s="400"/>
      <c r="BI33" s="400"/>
      <c r="BJ33" s="400"/>
      <c r="BK33" s="400"/>
      <c r="BL33" s="400"/>
      <c r="BM33" s="400"/>
      <c r="BN33" s="400"/>
      <c r="BO33" s="400"/>
      <c r="BP33" s="400"/>
      <c r="BQ33" s="400"/>
      <c r="BR33" s="400"/>
      <c r="BS33" s="400"/>
      <c r="BT33" s="400"/>
      <c r="BU33" s="400"/>
      <c r="BV33" s="204"/>
      <c r="BW33" s="435" t="s">
        <v>201</v>
      </c>
      <c r="BX33" s="435"/>
      <c r="BY33" s="400" t="s">
        <v>203</v>
      </c>
      <c r="BZ33" s="400"/>
      <c r="CA33" s="400"/>
      <c r="CB33" s="400"/>
      <c r="CC33" s="400"/>
      <c r="CD33" s="400"/>
      <c r="CE33" s="400"/>
      <c r="CF33" s="400"/>
      <c r="CG33" s="400"/>
      <c r="CH33" s="400"/>
      <c r="CI33" s="400"/>
      <c r="CJ33" s="400"/>
      <c r="CK33" s="400"/>
      <c r="CL33" s="400"/>
      <c r="CM33" s="400"/>
      <c r="CN33" s="203"/>
      <c r="CO33" s="435" t="s">
        <v>198</v>
      </c>
      <c r="CP33" s="435"/>
      <c r="CQ33" s="400" t="s">
        <v>204</v>
      </c>
      <c r="CR33" s="400"/>
      <c r="CS33" s="400"/>
      <c r="CT33" s="400"/>
      <c r="CU33" s="400"/>
      <c r="CV33" s="400"/>
      <c r="CW33" s="400"/>
      <c r="CX33" s="400"/>
      <c r="CY33" s="400"/>
      <c r="CZ33" s="400"/>
      <c r="DA33" s="400"/>
      <c r="DB33" s="400"/>
      <c r="DC33" s="400"/>
      <c r="DD33" s="400"/>
      <c r="DE33" s="400"/>
      <c r="DF33" s="203"/>
      <c r="DG33" s="600" t="s">
        <v>205</v>
      </c>
      <c r="DH33" s="600"/>
      <c r="DI33" s="205"/>
    </row>
    <row r="34" spans="1:113" ht="32.25" customHeight="1">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病院事業</v>
      </c>
      <c r="AP34" s="602"/>
      <c r="AQ34" s="602"/>
      <c r="AR34" s="602"/>
      <c r="AS34" s="602"/>
      <c r="AT34" s="602"/>
      <c r="AU34" s="602"/>
      <c r="AV34" s="602"/>
      <c r="AW34" s="602"/>
      <c r="AX34" s="602"/>
      <c r="AY34" s="602"/>
      <c r="AZ34" s="602"/>
      <c r="BA34" s="602"/>
      <c r="BB34" s="602"/>
      <c r="BC34" s="602"/>
      <c r="BD34" s="178"/>
      <c r="BE34" s="601">
        <f>IF(BG34="","",MAX(C34:D43,U34:V43,AM34:AN43)+1)</f>
        <v>7</v>
      </c>
      <c r="BF34" s="601"/>
      <c r="BG34" s="602" t="str">
        <f>IF('各会計、関係団体の財政状況及び健全化判断比率'!B33="","",'各会計、関係団体の財政状況及び健全化判断比率'!B33)</f>
        <v>魚市場事業</v>
      </c>
      <c r="BH34" s="602"/>
      <c r="BI34" s="602"/>
      <c r="BJ34" s="602"/>
      <c r="BK34" s="602"/>
      <c r="BL34" s="602"/>
      <c r="BM34" s="602"/>
      <c r="BN34" s="602"/>
      <c r="BO34" s="602"/>
      <c r="BP34" s="602"/>
      <c r="BQ34" s="602"/>
      <c r="BR34" s="602"/>
      <c r="BS34" s="602"/>
      <c r="BT34" s="602"/>
      <c r="BU34" s="602"/>
      <c r="BV34" s="178"/>
      <c r="BW34" s="601">
        <f>IF(BY34="","",MAX(C34:D43,U34:V43,AM34:AN43,BE34:BF43)+1)</f>
        <v>11</v>
      </c>
      <c r="BX34" s="601"/>
      <c r="BY34" s="602" t="str">
        <f>IF('各会計、関係団体の財政状況及び健全化判断比率'!B68="","",'各会計、関係団体の財政状況及び健全化判断比率'!B68)</f>
        <v>久慈広域連合（一般会計）</v>
      </c>
      <c r="BZ34" s="602"/>
      <c r="CA34" s="602"/>
      <c r="CB34" s="602"/>
      <c r="CC34" s="602"/>
      <c r="CD34" s="602"/>
      <c r="CE34" s="602"/>
      <c r="CF34" s="602"/>
      <c r="CG34" s="602"/>
      <c r="CH34" s="602"/>
      <c r="CI34" s="602"/>
      <c r="CJ34" s="602"/>
      <c r="CK34" s="602"/>
      <c r="CL34" s="602"/>
      <c r="CM34" s="602"/>
      <c r="CN34" s="178"/>
      <c r="CO34" s="601">
        <f>IF(CQ34="","",MAX(C34:D43,U34:V43,AM34:AN43,BE34:BF43,BW34:BX43)+1)</f>
        <v>17</v>
      </c>
      <c r="CP34" s="601"/>
      <c r="CQ34" s="602" t="str">
        <f>IF('各会計、関係団体の財政状況及び健全化判断比率'!BS7="","",'各会計、関係団体の財政状況及び健全化判断比率'!BS7)</f>
        <v>一般社団法人　大野畜産公社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国民健康保険診療施設</v>
      </c>
      <c r="X35" s="602"/>
      <c r="Y35" s="602"/>
      <c r="Z35" s="602"/>
      <c r="AA35" s="602"/>
      <c r="AB35" s="602"/>
      <c r="AC35" s="602"/>
      <c r="AD35" s="602"/>
      <c r="AE35" s="602"/>
      <c r="AF35" s="602"/>
      <c r="AG35" s="602"/>
      <c r="AH35" s="602"/>
      <c r="AI35" s="602"/>
      <c r="AJ35" s="602"/>
      <c r="AK35" s="602"/>
      <c r="AL35" s="178"/>
      <c r="AM35" s="601">
        <f t="shared" ref="AM35:AM43" si="0">IF(AO35="","",AM34+1)</f>
        <v>6</v>
      </c>
      <c r="AN35" s="601"/>
      <c r="AO35" s="602" t="str">
        <f>IF('各会計、関係団体の財政状況及び健全化判断比率'!B32="","",'各会計、関係団体の財政状況及び健全化判断比率'!B32)</f>
        <v>水道事業</v>
      </c>
      <c r="AP35" s="602"/>
      <c r="AQ35" s="602"/>
      <c r="AR35" s="602"/>
      <c r="AS35" s="602"/>
      <c r="AT35" s="602"/>
      <c r="AU35" s="602"/>
      <c r="AV35" s="602"/>
      <c r="AW35" s="602"/>
      <c r="AX35" s="602"/>
      <c r="AY35" s="602"/>
      <c r="AZ35" s="602"/>
      <c r="BA35" s="602"/>
      <c r="BB35" s="602"/>
      <c r="BC35" s="602"/>
      <c r="BD35" s="178"/>
      <c r="BE35" s="601">
        <f t="shared" ref="BE35:BE43" si="1">IF(BG35="","",BE34+1)</f>
        <v>8</v>
      </c>
      <c r="BF35" s="601"/>
      <c r="BG35" s="602" t="str">
        <f>IF('各会計、関係団体の財政状況及び健全化判断比率'!B34="","",'各会計、関係団体の財政状況及び健全化判断比率'!B34)</f>
        <v>公共下水道事業</v>
      </c>
      <c r="BH35" s="602"/>
      <c r="BI35" s="602"/>
      <c r="BJ35" s="602"/>
      <c r="BK35" s="602"/>
      <c r="BL35" s="602"/>
      <c r="BM35" s="602"/>
      <c r="BN35" s="602"/>
      <c r="BO35" s="602"/>
      <c r="BP35" s="602"/>
      <c r="BQ35" s="602"/>
      <c r="BR35" s="602"/>
      <c r="BS35" s="602"/>
      <c r="BT35" s="602"/>
      <c r="BU35" s="602"/>
      <c r="BV35" s="178"/>
      <c r="BW35" s="601">
        <f t="shared" ref="BW35:BW43" si="2">IF(BY35="","",BW34+1)</f>
        <v>12</v>
      </c>
      <c r="BX35" s="601"/>
      <c r="BY35" s="602" t="str">
        <f>IF('各会計、関係団体の財政状況及び健全化判断比率'!B69="","",'各会計、関係団体の財政状況及び健全化判断比率'!B69)</f>
        <v>久慈広域連合（特別会計）</v>
      </c>
      <c r="BZ35" s="602"/>
      <c r="CA35" s="602"/>
      <c r="CB35" s="602"/>
      <c r="CC35" s="602"/>
      <c r="CD35" s="602"/>
      <c r="CE35" s="602"/>
      <c r="CF35" s="602"/>
      <c r="CG35" s="602"/>
      <c r="CH35" s="602"/>
      <c r="CI35" s="602"/>
      <c r="CJ35" s="602"/>
      <c r="CK35" s="602"/>
      <c r="CL35" s="602"/>
      <c r="CM35" s="602"/>
      <c r="CN35" s="178"/>
      <c r="CO35" s="601">
        <f t="shared" ref="CO35:CO43" si="3">IF(CQ35="","",CO34+1)</f>
        <v>18</v>
      </c>
      <c r="CP35" s="601"/>
      <c r="CQ35" s="602" t="str">
        <f>IF('各会計、関係団体の財政状況及び健全化判断比率'!BS8="","",'各会計、関係団体の財政状況及び健全化判断比率'!BS8)</f>
        <v>一般社団法人　大野ふるさと公社</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f t="shared" si="1"/>
        <v>9</v>
      </c>
      <c r="BF36" s="601"/>
      <c r="BG36" s="602" t="str">
        <f>IF('各会計、関係団体の財政状況及び健全化判断比率'!B35="","",'各会計、関係団体の財政状況及び健全化判断比率'!B35)</f>
        <v>農業集落排水事業</v>
      </c>
      <c r="BH36" s="602"/>
      <c r="BI36" s="602"/>
      <c r="BJ36" s="602"/>
      <c r="BK36" s="602"/>
      <c r="BL36" s="602"/>
      <c r="BM36" s="602"/>
      <c r="BN36" s="602"/>
      <c r="BO36" s="602"/>
      <c r="BP36" s="602"/>
      <c r="BQ36" s="602"/>
      <c r="BR36" s="602"/>
      <c r="BS36" s="602"/>
      <c r="BT36" s="602"/>
      <c r="BU36" s="602"/>
      <c r="BV36" s="178"/>
      <c r="BW36" s="601">
        <f t="shared" si="2"/>
        <v>13</v>
      </c>
      <c r="BX36" s="601"/>
      <c r="BY36" s="602" t="str">
        <f>IF('各会計、関係団体の財政状況及び健全化判断比率'!B70="","",'各会計、関係団体の財政状況及び健全化判断比率'!B70)</f>
        <v>岩手県市町村総合事務組合（一般会計）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f t="shared" si="1"/>
        <v>10</v>
      </c>
      <c r="BF37" s="601"/>
      <c r="BG37" s="602" t="str">
        <f>IF('各会計、関係団体の財政状況及び健全化判断比率'!B36="","",'各会計、関係団体の財政状況及び健全化判断比率'!B36)</f>
        <v>生活排水処理事業</v>
      </c>
      <c r="BH37" s="602"/>
      <c r="BI37" s="602"/>
      <c r="BJ37" s="602"/>
      <c r="BK37" s="602"/>
      <c r="BL37" s="602"/>
      <c r="BM37" s="602"/>
      <c r="BN37" s="602"/>
      <c r="BO37" s="602"/>
      <c r="BP37" s="602"/>
      <c r="BQ37" s="602"/>
      <c r="BR37" s="602"/>
      <c r="BS37" s="602"/>
      <c r="BT37" s="602"/>
      <c r="BU37" s="602"/>
      <c r="BV37" s="178"/>
      <c r="BW37" s="601">
        <f t="shared" si="2"/>
        <v>14</v>
      </c>
      <c r="BX37" s="601"/>
      <c r="BY37" s="602" t="str">
        <f>IF('各会計、関係団体の財政状況及び健全化判断比率'!B71="","",'各会計、関係団体の財政状況及び健全化判断比率'!B71)</f>
        <v>岩手県市町村総合事務組合（特別会計）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15</v>
      </c>
      <c r="BX38" s="601"/>
      <c r="BY38" s="602" t="str">
        <f>IF('各会計、関係団体の財政状況及び健全化判断比率'!B72="","",'各会計、関係団体の財政状況及び健全化判断比率'!B72)</f>
        <v>岩手県後期高齢者医療広域連合（一般会計）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16</v>
      </c>
      <c r="BX39" s="601"/>
      <c r="BY39" s="602" t="str">
        <f>IF('各会計、関係団体の財政状況及び健全化判断比率'!B73="","",'各会計、関係団体の財政状況及び健全化判断比率'!B73)</f>
        <v>岩手県後期高齢者医療広域連合（特別会計）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04" t="s">
        <v>207</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c r="E47" s="604" t="s">
        <v>208</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c r="E48" s="604" t="s">
        <v>209</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c r="E49" s="605" t="s">
        <v>210</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c r="E50" s="604" t="s">
        <v>211</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c r="E51" s="604" t="s">
        <v>212</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c r="E52" s="604" t="s">
        <v>213</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c r="E53" s="360" t="s">
        <v>599</v>
      </c>
    </row>
    <row r="54" spans="5:113"/>
    <row r="55" spans="5:113"/>
    <row r="56" spans="5:113"/>
  </sheetData>
  <sheetProtection algorithmName="SHA-512" hashValue="U4rY8odQ563nGBNgtsOxb032AqEzcIIP1Z0GHuFelxT6F09adQcb20Kb3XaroG5anMmXQ4MSIUhIC8D97vaQSw==" saltValue="Av2MgcoPknegbpP9CrhjB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214</v>
      </c>
      <c r="DI1" s="607"/>
      <c r="DJ1" s="607"/>
      <c r="DK1" s="607"/>
      <c r="DL1" s="607"/>
      <c r="DM1" s="607"/>
      <c r="DN1" s="608"/>
      <c r="DO1" s="212"/>
      <c r="DP1" s="606" t="s">
        <v>215</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9" t="s">
        <v>217</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218</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219</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c r="B4" s="609" t="s">
        <v>1</v>
      </c>
      <c r="C4" s="610"/>
      <c r="D4" s="610"/>
      <c r="E4" s="610"/>
      <c r="F4" s="610"/>
      <c r="G4" s="610"/>
      <c r="H4" s="610"/>
      <c r="I4" s="610"/>
      <c r="J4" s="610"/>
      <c r="K4" s="610"/>
      <c r="L4" s="610"/>
      <c r="M4" s="610"/>
      <c r="N4" s="610"/>
      <c r="O4" s="610"/>
      <c r="P4" s="610"/>
      <c r="Q4" s="611"/>
      <c r="R4" s="609" t="s">
        <v>220</v>
      </c>
      <c r="S4" s="610"/>
      <c r="T4" s="610"/>
      <c r="U4" s="610"/>
      <c r="V4" s="610"/>
      <c r="W4" s="610"/>
      <c r="X4" s="610"/>
      <c r="Y4" s="611"/>
      <c r="Z4" s="609" t="s">
        <v>221</v>
      </c>
      <c r="AA4" s="610"/>
      <c r="AB4" s="610"/>
      <c r="AC4" s="611"/>
      <c r="AD4" s="609" t="s">
        <v>222</v>
      </c>
      <c r="AE4" s="610"/>
      <c r="AF4" s="610"/>
      <c r="AG4" s="610"/>
      <c r="AH4" s="610"/>
      <c r="AI4" s="610"/>
      <c r="AJ4" s="610"/>
      <c r="AK4" s="611"/>
      <c r="AL4" s="609" t="s">
        <v>221</v>
      </c>
      <c r="AM4" s="610"/>
      <c r="AN4" s="610"/>
      <c r="AO4" s="611"/>
      <c r="AP4" s="615" t="s">
        <v>223</v>
      </c>
      <c r="AQ4" s="615"/>
      <c r="AR4" s="615"/>
      <c r="AS4" s="615"/>
      <c r="AT4" s="615"/>
      <c r="AU4" s="615"/>
      <c r="AV4" s="615"/>
      <c r="AW4" s="615"/>
      <c r="AX4" s="615"/>
      <c r="AY4" s="615"/>
      <c r="AZ4" s="615"/>
      <c r="BA4" s="615"/>
      <c r="BB4" s="615"/>
      <c r="BC4" s="615"/>
      <c r="BD4" s="615"/>
      <c r="BE4" s="615"/>
      <c r="BF4" s="615"/>
      <c r="BG4" s="615" t="s">
        <v>224</v>
      </c>
      <c r="BH4" s="615"/>
      <c r="BI4" s="615"/>
      <c r="BJ4" s="615"/>
      <c r="BK4" s="615"/>
      <c r="BL4" s="615"/>
      <c r="BM4" s="615"/>
      <c r="BN4" s="615"/>
      <c r="BO4" s="615" t="s">
        <v>221</v>
      </c>
      <c r="BP4" s="615"/>
      <c r="BQ4" s="615"/>
      <c r="BR4" s="615"/>
      <c r="BS4" s="615" t="s">
        <v>225</v>
      </c>
      <c r="BT4" s="615"/>
      <c r="BU4" s="615"/>
      <c r="BV4" s="615"/>
      <c r="BW4" s="615"/>
      <c r="BX4" s="615"/>
      <c r="BY4" s="615"/>
      <c r="BZ4" s="615"/>
      <c r="CA4" s="615"/>
      <c r="CB4" s="615"/>
      <c r="CD4" s="612" t="s">
        <v>226</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3" customFormat="1" ht="11.25" customHeight="1">
      <c r="B5" s="616" t="s">
        <v>227</v>
      </c>
      <c r="C5" s="617"/>
      <c r="D5" s="617"/>
      <c r="E5" s="617"/>
      <c r="F5" s="617"/>
      <c r="G5" s="617"/>
      <c r="H5" s="617"/>
      <c r="I5" s="617"/>
      <c r="J5" s="617"/>
      <c r="K5" s="617"/>
      <c r="L5" s="617"/>
      <c r="M5" s="617"/>
      <c r="N5" s="617"/>
      <c r="O5" s="617"/>
      <c r="P5" s="617"/>
      <c r="Q5" s="618"/>
      <c r="R5" s="619">
        <v>1429825</v>
      </c>
      <c r="S5" s="620"/>
      <c r="T5" s="620"/>
      <c r="U5" s="620"/>
      <c r="V5" s="620"/>
      <c r="W5" s="620"/>
      <c r="X5" s="620"/>
      <c r="Y5" s="621"/>
      <c r="Z5" s="622">
        <v>11.5</v>
      </c>
      <c r="AA5" s="622"/>
      <c r="AB5" s="622"/>
      <c r="AC5" s="622"/>
      <c r="AD5" s="623">
        <v>1429825</v>
      </c>
      <c r="AE5" s="623"/>
      <c r="AF5" s="623"/>
      <c r="AG5" s="623"/>
      <c r="AH5" s="623"/>
      <c r="AI5" s="623"/>
      <c r="AJ5" s="623"/>
      <c r="AK5" s="623"/>
      <c r="AL5" s="624">
        <v>20.9</v>
      </c>
      <c r="AM5" s="625"/>
      <c r="AN5" s="625"/>
      <c r="AO5" s="626"/>
      <c r="AP5" s="616" t="s">
        <v>228</v>
      </c>
      <c r="AQ5" s="617"/>
      <c r="AR5" s="617"/>
      <c r="AS5" s="617"/>
      <c r="AT5" s="617"/>
      <c r="AU5" s="617"/>
      <c r="AV5" s="617"/>
      <c r="AW5" s="617"/>
      <c r="AX5" s="617"/>
      <c r="AY5" s="617"/>
      <c r="AZ5" s="617"/>
      <c r="BA5" s="617"/>
      <c r="BB5" s="617"/>
      <c r="BC5" s="617"/>
      <c r="BD5" s="617"/>
      <c r="BE5" s="617"/>
      <c r="BF5" s="618"/>
      <c r="BG5" s="630">
        <v>1429825</v>
      </c>
      <c r="BH5" s="631"/>
      <c r="BI5" s="631"/>
      <c r="BJ5" s="631"/>
      <c r="BK5" s="631"/>
      <c r="BL5" s="631"/>
      <c r="BM5" s="631"/>
      <c r="BN5" s="632"/>
      <c r="BO5" s="633">
        <v>100</v>
      </c>
      <c r="BP5" s="633"/>
      <c r="BQ5" s="633"/>
      <c r="BR5" s="633"/>
      <c r="BS5" s="634" t="s">
        <v>128</v>
      </c>
      <c r="BT5" s="634"/>
      <c r="BU5" s="634"/>
      <c r="BV5" s="634"/>
      <c r="BW5" s="634"/>
      <c r="BX5" s="634"/>
      <c r="BY5" s="634"/>
      <c r="BZ5" s="634"/>
      <c r="CA5" s="634"/>
      <c r="CB5" s="638"/>
      <c r="CD5" s="612" t="s">
        <v>223</v>
      </c>
      <c r="CE5" s="613"/>
      <c r="CF5" s="613"/>
      <c r="CG5" s="613"/>
      <c r="CH5" s="613"/>
      <c r="CI5" s="613"/>
      <c r="CJ5" s="613"/>
      <c r="CK5" s="613"/>
      <c r="CL5" s="613"/>
      <c r="CM5" s="613"/>
      <c r="CN5" s="613"/>
      <c r="CO5" s="613"/>
      <c r="CP5" s="613"/>
      <c r="CQ5" s="614"/>
      <c r="CR5" s="612" t="s">
        <v>229</v>
      </c>
      <c r="CS5" s="613"/>
      <c r="CT5" s="613"/>
      <c r="CU5" s="613"/>
      <c r="CV5" s="613"/>
      <c r="CW5" s="613"/>
      <c r="CX5" s="613"/>
      <c r="CY5" s="614"/>
      <c r="CZ5" s="612" t="s">
        <v>221</v>
      </c>
      <c r="DA5" s="613"/>
      <c r="DB5" s="613"/>
      <c r="DC5" s="614"/>
      <c r="DD5" s="612" t="s">
        <v>230</v>
      </c>
      <c r="DE5" s="613"/>
      <c r="DF5" s="613"/>
      <c r="DG5" s="613"/>
      <c r="DH5" s="613"/>
      <c r="DI5" s="613"/>
      <c r="DJ5" s="613"/>
      <c r="DK5" s="613"/>
      <c r="DL5" s="613"/>
      <c r="DM5" s="613"/>
      <c r="DN5" s="613"/>
      <c r="DO5" s="613"/>
      <c r="DP5" s="614"/>
      <c r="DQ5" s="612" t="s">
        <v>231</v>
      </c>
      <c r="DR5" s="613"/>
      <c r="DS5" s="613"/>
      <c r="DT5" s="613"/>
      <c r="DU5" s="613"/>
      <c r="DV5" s="613"/>
      <c r="DW5" s="613"/>
      <c r="DX5" s="613"/>
      <c r="DY5" s="613"/>
      <c r="DZ5" s="613"/>
      <c r="EA5" s="613"/>
      <c r="EB5" s="613"/>
      <c r="EC5" s="614"/>
    </row>
    <row r="6" spans="2:143" ht="11.25" customHeight="1">
      <c r="B6" s="627" t="s">
        <v>232</v>
      </c>
      <c r="C6" s="628"/>
      <c r="D6" s="628"/>
      <c r="E6" s="628"/>
      <c r="F6" s="628"/>
      <c r="G6" s="628"/>
      <c r="H6" s="628"/>
      <c r="I6" s="628"/>
      <c r="J6" s="628"/>
      <c r="K6" s="628"/>
      <c r="L6" s="628"/>
      <c r="M6" s="628"/>
      <c r="N6" s="628"/>
      <c r="O6" s="628"/>
      <c r="P6" s="628"/>
      <c r="Q6" s="629"/>
      <c r="R6" s="630">
        <v>144289</v>
      </c>
      <c r="S6" s="631"/>
      <c r="T6" s="631"/>
      <c r="U6" s="631"/>
      <c r="V6" s="631"/>
      <c r="W6" s="631"/>
      <c r="X6" s="631"/>
      <c r="Y6" s="632"/>
      <c r="Z6" s="633">
        <v>1.2</v>
      </c>
      <c r="AA6" s="633"/>
      <c r="AB6" s="633"/>
      <c r="AC6" s="633"/>
      <c r="AD6" s="634">
        <v>144289</v>
      </c>
      <c r="AE6" s="634"/>
      <c r="AF6" s="634"/>
      <c r="AG6" s="634"/>
      <c r="AH6" s="634"/>
      <c r="AI6" s="634"/>
      <c r="AJ6" s="634"/>
      <c r="AK6" s="634"/>
      <c r="AL6" s="635">
        <v>2.1</v>
      </c>
      <c r="AM6" s="636"/>
      <c r="AN6" s="636"/>
      <c r="AO6" s="637"/>
      <c r="AP6" s="627" t="s">
        <v>233</v>
      </c>
      <c r="AQ6" s="628"/>
      <c r="AR6" s="628"/>
      <c r="AS6" s="628"/>
      <c r="AT6" s="628"/>
      <c r="AU6" s="628"/>
      <c r="AV6" s="628"/>
      <c r="AW6" s="628"/>
      <c r="AX6" s="628"/>
      <c r="AY6" s="628"/>
      <c r="AZ6" s="628"/>
      <c r="BA6" s="628"/>
      <c r="BB6" s="628"/>
      <c r="BC6" s="628"/>
      <c r="BD6" s="628"/>
      <c r="BE6" s="628"/>
      <c r="BF6" s="629"/>
      <c r="BG6" s="630">
        <v>1429825</v>
      </c>
      <c r="BH6" s="631"/>
      <c r="BI6" s="631"/>
      <c r="BJ6" s="631"/>
      <c r="BK6" s="631"/>
      <c r="BL6" s="631"/>
      <c r="BM6" s="631"/>
      <c r="BN6" s="632"/>
      <c r="BO6" s="633">
        <v>100</v>
      </c>
      <c r="BP6" s="633"/>
      <c r="BQ6" s="633"/>
      <c r="BR6" s="633"/>
      <c r="BS6" s="634" t="s">
        <v>128</v>
      </c>
      <c r="BT6" s="634"/>
      <c r="BU6" s="634"/>
      <c r="BV6" s="634"/>
      <c r="BW6" s="634"/>
      <c r="BX6" s="634"/>
      <c r="BY6" s="634"/>
      <c r="BZ6" s="634"/>
      <c r="CA6" s="634"/>
      <c r="CB6" s="638"/>
      <c r="CD6" s="641" t="s">
        <v>234</v>
      </c>
      <c r="CE6" s="642"/>
      <c r="CF6" s="642"/>
      <c r="CG6" s="642"/>
      <c r="CH6" s="642"/>
      <c r="CI6" s="642"/>
      <c r="CJ6" s="642"/>
      <c r="CK6" s="642"/>
      <c r="CL6" s="642"/>
      <c r="CM6" s="642"/>
      <c r="CN6" s="642"/>
      <c r="CO6" s="642"/>
      <c r="CP6" s="642"/>
      <c r="CQ6" s="643"/>
      <c r="CR6" s="630">
        <v>106615</v>
      </c>
      <c r="CS6" s="631"/>
      <c r="CT6" s="631"/>
      <c r="CU6" s="631"/>
      <c r="CV6" s="631"/>
      <c r="CW6" s="631"/>
      <c r="CX6" s="631"/>
      <c r="CY6" s="632"/>
      <c r="CZ6" s="624">
        <v>0.9</v>
      </c>
      <c r="DA6" s="625"/>
      <c r="DB6" s="625"/>
      <c r="DC6" s="644"/>
      <c r="DD6" s="639" t="s">
        <v>128</v>
      </c>
      <c r="DE6" s="631"/>
      <c r="DF6" s="631"/>
      <c r="DG6" s="631"/>
      <c r="DH6" s="631"/>
      <c r="DI6" s="631"/>
      <c r="DJ6" s="631"/>
      <c r="DK6" s="631"/>
      <c r="DL6" s="631"/>
      <c r="DM6" s="631"/>
      <c r="DN6" s="631"/>
      <c r="DO6" s="631"/>
      <c r="DP6" s="632"/>
      <c r="DQ6" s="639">
        <v>106615</v>
      </c>
      <c r="DR6" s="631"/>
      <c r="DS6" s="631"/>
      <c r="DT6" s="631"/>
      <c r="DU6" s="631"/>
      <c r="DV6" s="631"/>
      <c r="DW6" s="631"/>
      <c r="DX6" s="631"/>
      <c r="DY6" s="631"/>
      <c r="DZ6" s="631"/>
      <c r="EA6" s="631"/>
      <c r="EB6" s="631"/>
      <c r="EC6" s="640"/>
    </row>
    <row r="7" spans="2:143" ht="11.25" customHeight="1">
      <c r="B7" s="627" t="s">
        <v>235</v>
      </c>
      <c r="C7" s="628"/>
      <c r="D7" s="628"/>
      <c r="E7" s="628"/>
      <c r="F7" s="628"/>
      <c r="G7" s="628"/>
      <c r="H7" s="628"/>
      <c r="I7" s="628"/>
      <c r="J7" s="628"/>
      <c r="K7" s="628"/>
      <c r="L7" s="628"/>
      <c r="M7" s="628"/>
      <c r="N7" s="628"/>
      <c r="O7" s="628"/>
      <c r="P7" s="628"/>
      <c r="Q7" s="629"/>
      <c r="R7" s="630">
        <v>788</v>
      </c>
      <c r="S7" s="631"/>
      <c r="T7" s="631"/>
      <c r="U7" s="631"/>
      <c r="V7" s="631"/>
      <c r="W7" s="631"/>
      <c r="X7" s="631"/>
      <c r="Y7" s="632"/>
      <c r="Z7" s="633">
        <v>0</v>
      </c>
      <c r="AA7" s="633"/>
      <c r="AB7" s="633"/>
      <c r="AC7" s="633"/>
      <c r="AD7" s="634">
        <v>788</v>
      </c>
      <c r="AE7" s="634"/>
      <c r="AF7" s="634"/>
      <c r="AG7" s="634"/>
      <c r="AH7" s="634"/>
      <c r="AI7" s="634"/>
      <c r="AJ7" s="634"/>
      <c r="AK7" s="634"/>
      <c r="AL7" s="635">
        <v>0</v>
      </c>
      <c r="AM7" s="636"/>
      <c r="AN7" s="636"/>
      <c r="AO7" s="637"/>
      <c r="AP7" s="627" t="s">
        <v>236</v>
      </c>
      <c r="AQ7" s="628"/>
      <c r="AR7" s="628"/>
      <c r="AS7" s="628"/>
      <c r="AT7" s="628"/>
      <c r="AU7" s="628"/>
      <c r="AV7" s="628"/>
      <c r="AW7" s="628"/>
      <c r="AX7" s="628"/>
      <c r="AY7" s="628"/>
      <c r="AZ7" s="628"/>
      <c r="BA7" s="628"/>
      <c r="BB7" s="628"/>
      <c r="BC7" s="628"/>
      <c r="BD7" s="628"/>
      <c r="BE7" s="628"/>
      <c r="BF7" s="629"/>
      <c r="BG7" s="630">
        <v>577362</v>
      </c>
      <c r="BH7" s="631"/>
      <c r="BI7" s="631"/>
      <c r="BJ7" s="631"/>
      <c r="BK7" s="631"/>
      <c r="BL7" s="631"/>
      <c r="BM7" s="631"/>
      <c r="BN7" s="632"/>
      <c r="BO7" s="633">
        <v>40.4</v>
      </c>
      <c r="BP7" s="633"/>
      <c r="BQ7" s="633"/>
      <c r="BR7" s="633"/>
      <c r="BS7" s="634" t="s">
        <v>128</v>
      </c>
      <c r="BT7" s="634"/>
      <c r="BU7" s="634"/>
      <c r="BV7" s="634"/>
      <c r="BW7" s="634"/>
      <c r="BX7" s="634"/>
      <c r="BY7" s="634"/>
      <c r="BZ7" s="634"/>
      <c r="CA7" s="634"/>
      <c r="CB7" s="638"/>
      <c r="CD7" s="645" t="s">
        <v>237</v>
      </c>
      <c r="CE7" s="646"/>
      <c r="CF7" s="646"/>
      <c r="CG7" s="646"/>
      <c r="CH7" s="646"/>
      <c r="CI7" s="646"/>
      <c r="CJ7" s="646"/>
      <c r="CK7" s="646"/>
      <c r="CL7" s="646"/>
      <c r="CM7" s="646"/>
      <c r="CN7" s="646"/>
      <c r="CO7" s="646"/>
      <c r="CP7" s="646"/>
      <c r="CQ7" s="647"/>
      <c r="CR7" s="630">
        <v>1415481</v>
      </c>
      <c r="CS7" s="631"/>
      <c r="CT7" s="631"/>
      <c r="CU7" s="631"/>
      <c r="CV7" s="631"/>
      <c r="CW7" s="631"/>
      <c r="CX7" s="631"/>
      <c r="CY7" s="632"/>
      <c r="CZ7" s="633">
        <v>11.9</v>
      </c>
      <c r="DA7" s="633"/>
      <c r="DB7" s="633"/>
      <c r="DC7" s="633"/>
      <c r="DD7" s="639">
        <v>77348</v>
      </c>
      <c r="DE7" s="631"/>
      <c r="DF7" s="631"/>
      <c r="DG7" s="631"/>
      <c r="DH7" s="631"/>
      <c r="DI7" s="631"/>
      <c r="DJ7" s="631"/>
      <c r="DK7" s="631"/>
      <c r="DL7" s="631"/>
      <c r="DM7" s="631"/>
      <c r="DN7" s="631"/>
      <c r="DO7" s="631"/>
      <c r="DP7" s="632"/>
      <c r="DQ7" s="639">
        <v>1150487</v>
      </c>
      <c r="DR7" s="631"/>
      <c r="DS7" s="631"/>
      <c r="DT7" s="631"/>
      <c r="DU7" s="631"/>
      <c r="DV7" s="631"/>
      <c r="DW7" s="631"/>
      <c r="DX7" s="631"/>
      <c r="DY7" s="631"/>
      <c r="DZ7" s="631"/>
      <c r="EA7" s="631"/>
      <c r="EB7" s="631"/>
      <c r="EC7" s="640"/>
    </row>
    <row r="8" spans="2:143" ht="11.25" customHeight="1">
      <c r="B8" s="627" t="s">
        <v>238</v>
      </c>
      <c r="C8" s="628"/>
      <c r="D8" s="628"/>
      <c r="E8" s="628"/>
      <c r="F8" s="628"/>
      <c r="G8" s="628"/>
      <c r="H8" s="628"/>
      <c r="I8" s="628"/>
      <c r="J8" s="628"/>
      <c r="K8" s="628"/>
      <c r="L8" s="628"/>
      <c r="M8" s="628"/>
      <c r="N8" s="628"/>
      <c r="O8" s="628"/>
      <c r="P8" s="628"/>
      <c r="Q8" s="629"/>
      <c r="R8" s="630">
        <v>3910</v>
      </c>
      <c r="S8" s="631"/>
      <c r="T8" s="631"/>
      <c r="U8" s="631"/>
      <c r="V8" s="631"/>
      <c r="W8" s="631"/>
      <c r="X8" s="631"/>
      <c r="Y8" s="632"/>
      <c r="Z8" s="633">
        <v>0</v>
      </c>
      <c r="AA8" s="633"/>
      <c r="AB8" s="633"/>
      <c r="AC8" s="633"/>
      <c r="AD8" s="634">
        <v>3910</v>
      </c>
      <c r="AE8" s="634"/>
      <c r="AF8" s="634"/>
      <c r="AG8" s="634"/>
      <c r="AH8" s="634"/>
      <c r="AI8" s="634"/>
      <c r="AJ8" s="634"/>
      <c r="AK8" s="634"/>
      <c r="AL8" s="635">
        <v>0.1</v>
      </c>
      <c r="AM8" s="636"/>
      <c r="AN8" s="636"/>
      <c r="AO8" s="637"/>
      <c r="AP8" s="627" t="s">
        <v>239</v>
      </c>
      <c r="AQ8" s="628"/>
      <c r="AR8" s="628"/>
      <c r="AS8" s="628"/>
      <c r="AT8" s="628"/>
      <c r="AU8" s="628"/>
      <c r="AV8" s="628"/>
      <c r="AW8" s="628"/>
      <c r="AX8" s="628"/>
      <c r="AY8" s="628"/>
      <c r="AZ8" s="628"/>
      <c r="BA8" s="628"/>
      <c r="BB8" s="628"/>
      <c r="BC8" s="628"/>
      <c r="BD8" s="628"/>
      <c r="BE8" s="628"/>
      <c r="BF8" s="629"/>
      <c r="BG8" s="630">
        <v>25474</v>
      </c>
      <c r="BH8" s="631"/>
      <c r="BI8" s="631"/>
      <c r="BJ8" s="631"/>
      <c r="BK8" s="631"/>
      <c r="BL8" s="631"/>
      <c r="BM8" s="631"/>
      <c r="BN8" s="632"/>
      <c r="BO8" s="633">
        <v>1.8</v>
      </c>
      <c r="BP8" s="633"/>
      <c r="BQ8" s="633"/>
      <c r="BR8" s="633"/>
      <c r="BS8" s="634" t="s">
        <v>128</v>
      </c>
      <c r="BT8" s="634"/>
      <c r="BU8" s="634"/>
      <c r="BV8" s="634"/>
      <c r="BW8" s="634"/>
      <c r="BX8" s="634"/>
      <c r="BY8" s="634"/>
      <c r="BZ8" s="634"/>
      <c r="CA8" s="634"/>
      <c r="CB8" s="638"/>
      <c r="CD8" s="645" t="s">
        <v>240</v>
      </c>
      <c r="CE8" s="646"/>
      <c r="CF8" s="646"/>
      <c r="CG8" s="646"/>
      <c r="CH8" s="646"/>
      <c r="CI8" s="646"/>
      <c r="CJ8" s="646"/>
      <c r="CK8" s="646"/>
      <c r="CL8" s="646"/>
      <c r="CM8" s="646"/>
      <c r="CN8" s="646"/>
      <c r="CO8" s="646"/>
      <c r="CP8" s="646"/>
      <c r="CQ8" s="647"/>
      <c r="CR8" s="630">
        <v>3094163</v>
      </c>
      <c r="CS8" s="631"/>
      <c r="CT8" s="631"/>
      <c r="CU8" s="631"/>
      <c r="CV8" s="631"/>
      <c r="CW8" s="631"/>
      <c r="CX8" s="631"/>
      <c r="CY8" s="632"/>
      <c r="CZ8" s="633">
        <v>26.1</v>
      </c>
      <c r="DA8" s="633"/>
      <c r="DB8" s="633"/>
      <c r="DC8" s="633"/>
      <c r="DD8" s="639">
        <v>3521</v>
      </c>
      <c r="DE8" s="631"/>
      <c r="DF8" s="631"/>
      <c r="DG8" s="631"/>
      <c r="DH8" s="631"/>
      <c r="DI8" s="631"/>
      <c r="DJ8" s="631"/>
      <c r="DK8" s="631"/>
      <c r="DL8" s="631"/>
      <c r="DM8" s="631"/>
      <c r="DN8" s="631"/>
      <c r="DO8" s="631"/>
      <c r="DP8" s="632"/>
      <c r="DQ8" s="639">
        <v>1473634</v>
      </c>
      <c r="DR8" s="631"/>
      <c r="DS8" s="631"/>
      <c r="DT8" s="631"/>
      <c r="DU8" s="631"/>
      <c r="DV8" s="631"/>
      <c r="DW8" s="631"/>
      <c r="DX8" s="631"/>
      <c r="DY8" s="631"/>
      <c r="DZ8" s="631"/>
      <c r="EA8" s="631"/>
      <c r="EB8" s="631"/>
      <c r="EC8" s="640"/>
    </row>
    <row r="9" spans="2:143" ht="11.25" customHeight="1">
      <c r="B9" s="627" t="s">
        <v>241</v>
      </c>
      <c r="C9" s="628"/>
      <c r="D9" s="628"/>
      <c r="E9" s="628"/>
      <c r="F9" s="628"/>
      <c r="G9" s="628"/>
      <c r="H9" s="628"/>
      <c r="I9" s="628"/>
      <c r="J9" s="628"/>
      <c r="K9" s="628"/>
      <c r="L9" s="628"/>
      <c r="M9" s="628"/>
      <c r="N9" s="628"/>
      <c r="O9" s="628"/>
      <c r="P9" s="628"/>
      <c r="Q9" s="629"/>
      <c r="R9" s="630">
        <v>4536</v>
      </c>
      <c r="S9" s="631"/>
      <c r="T9" s="631"/>
      <c r="U9" s="631"/>
      <c r="V9" s="631"/>
      <c r="W9" s="631"/>
      <c r="X9" s="631"/>
      <c r="Y9" s="632"/>
      <c r="Z9" s="633">
        <v>0</v>
      </c>
      <c r="AA9" s="633"/>
      <c r="AB9" s="633"/>
      <c r="AC9" s="633"/>
      <c r="AD9" s="634">
        <v>4536</v>
      </c>
      <c r="AE9" s="634"/>
      <c r="AF9" s="634"/>
      <c r="AG9" s="634"/>
      <c r="AH9" s="634"/>
      <c r="AI9" s="634"/>
      <c r="AJ9" s="634"/>
      <c r="AK9" s="634"/>
      <c r="AL9" s="635">
        <v>0.1</v>
      </c>
      <c r="AM9" s="636"/>
      <c r="AN9" s="636"/>
      <c r="AO9" s="637"/>
      <c r="AP9" s="627" t="s">
        <v>242</v>
      </c>
      <c r="AQ9" s="628"/>
      <c r="AR9" s="628"/>
      <c r="AS9" s="628"/>
      <c r="AT9" s="628"/>
      <c r="AU9" s="628"/>
      <c r="AV9" s="628"/>
      <c r="AW9" s="628"/>
      <c r="AX9" s="628"/>
      <c r="AY9" s="628"/>
      <c r="AZ9" s="628"/>
      <c r="BA9" s="628"/>
      <c r="BB9" s="628"/>
      <c r="BC9" s="628"/>
      <c r="BD9" s="628"/>
      <c r="BE9" s="628"/>
      <c r="BF9" s="629"/>
      <c r="BG9" s="630">
        <v>497563</v>
      </c>
      <c r="BH9" s="631"/>
      <c r="BI9" s="631"/>
      <c r="BJ9" s="631"/>
      <c r="BK9" s="631"/>
      <c r="BL9" s="631"/>
      <c r="BM9" s="631"/>
      <c r="BN9" s="632"/>
      <c r="BO9" s="633">
        <v>34.799999999999997</v>
      </c>
      <c r="BP9" s="633"/>
      <c r="BQ9" s="633"/>
      <c r="BR9" s="633"/>
      <c r="BS9" s="634" t="s">
        <v>128</v>
      </c>
      <c r="BT9" s="634"/>
      <c r="BU9" s="634"/>
      <c r="BV9" s="634"/>
      <c r="BW9" s="634"/>
      <c r="BX9" s="634"/>
      <c r="BY9" s="634"/>
      <c r="BZ9" s="634"/>
      <c r="CA9" s="634"/>
      <c r="CB9" s="638"/>
      <c r="CD9" s="645" t="s">
        <v>243</v>
      </c>
      <c r="CE9" s="646"/>
      <c r="CF9" s="646"/>
      <c r="CG9" s="646"/>
      <c r="CH9" s="646"/>
      <c r="CI9" s="646"/>
      <c r="CJ9" s="646"/>
      <c r="CK9" s="646"/>
      <c r="CL9" s="646"/>
      <c r="CM9" s="646"/>
      <c r="CN9" s="646"/>
      <c r="CO9" s="646"/>
      <c r="CP9" s="646"/>
      <c r="CQ9" s="647"/>
      <c r="CR9" s="630">
        <v>1738104</v>
      </c>
      <c r="CS9" s="631"/>
      <c r="CT9" s="631"/>
      <c r="CU9" s="631"/>
      <c r="CV9" s="631"/>
      <c r="CW9" s="631"/>
      <c r="CX9" s="631"/>
      <c r="CY9" s="632"/>
      <c r="CZ9" s="633">
        <v>14.7</v>
      </c>
      <c r="DA9" s="633"/>
      <c r="DB9" s="633"/>
      <c r="DC9" s="633"/>
      <c r="DD9" s="639">
        <v>90</v>
      </c>
      <c r="DE9" s="631"/>
      <c r="DF9" s="631"/>
      <c r="DG9" s="631"/>
      <c r="DH9" s="631"/>
      <c r="DI9" s="631"/>
      <c r="DJ9" s="631"/>
      <c r="DK9" s="631"/>
      <c r="DL9" s="631"/>
      <c r="DM9" s="631"/>
      <c r="DN9" s="631"/>
      <c r="DO9" s="631"/>
      <c r="DP9" s="632"/>
      <c r="DQ9" s="639">
        <v>1008178</v>
      </c>
      <c r="DR9" s="631"/>
      <c r="DS9" s="631"/>
      <c r="DT9" s="631"/>
      <c r="DU9" s="631"/>
      <c r="DV9" s="631"/>
      <c r="DW9" s="631"/>
      <c r="DX9" s="631"/>
      <c r="DY9" s="631"/>
      <c r="DZ9" s="631"/>
      <c r="EA9" s="631"/>
      <c r="EB9" s="631"/>
      <c r="EC9" s="640"/>
    </row>
    <row r="10" spans="2:143" ht="11.25" customHeight="1">
      <c r="B10" s="627" t="s">
        <v>244</v>
      </c>
      <c r="C10" s="628"/>
      <c r="D10" s="628"/>
      <c r="E10" s="628"/>
      <c r="F10" s="628"/>
      <c r="G10" s="628"/>
      <c r="H10" s="628"/>
      <c r="I10" s="628"/>
      <c r="J10" s="628"/>
      <c r="K10" s="628"/>
      <c r="L10" s="628"/>
      <c r="M10" s="628"/>
      <c r="N10" s="628"/>
      <c r="O10" s="628"/>
      <c r="P10" s="628"/>
      <c r="Q10" s="629"/>
      <c r="R10" s="630" t="s">
        <v>128</v>
      </c>
      <c r="S10" s="631"/>
      <c r="T10" s="631"/>
      <c r="U10" s="631"/>
      <c r="V10" s="631"/>
      <c r="W10" s="631"/>
      <c r="X10" s="631"/>
      <c r="Y10" s="632"/>
      <c r="Z10" s="633" t="s">
        <v>128</v>
      </c>
      <c r="AA10" s="633"/>
      <c r="AB10" s="633"/>
      <c r="AC10" s="633"/>
      <c r="AD10" s="634" t="s">
        <v>128</v>
      </c>
      <c r="AE10" s="634"/>
      <c r="AF10" s="634"/>
      <c r="AG10" s="634"/>
      <c r="AH10" s="634"/>
      <c r="AI10" s="634"/>
      <c r="AJ10" s="634"/>
      <c r="AK10" s="634"/>
      <c r="AL10" s="635" t="s">
        <v>128</v>
      </c>
      <c r="AM10" s="636"/>
      <c r="AN10" s="636"/>
      <c r="AO10" s="637"/>
      <c r="AP10" s="627" t="s">
        <v>245</v>
      </c>
      <c r="AQ10" s="628"/>
      <c r="AR10" s="628"/>
      <c r="AS10" s="628"/>
      <c r="AT10" s="628"/>
      <c r="AU10" s="628"/>
      <c r="AV10" s="628"/>
      <c r="AW10" s="628"/>
      <c r="AX10" s="628"/>
      <c r="AY10" s="628"/>
      <c r="AZ10" s="628"/>
      <c r="BA10" s="628"/>
      <c r="BB10" s="628"/>
      <c r="BC10" s="628"/>
      <c r="BD10" s="628"/>
      <c r="BE10" s="628"/>
      <c r="BF10" s="629"/>
      <c r="BG10" s="630">
        <v>27452</v>
      </c>
      <c r="BH10" s="631"/>
      <c r="BI10" s="631"/>
      <c r="BJ10" s="631"/>
      <c r="BK10" s="631"/>
      <c r="BL10" s="631"/>
      <c r="BM10" s="631"/>
      <c r="BN10" s="632"/>
      <c r="BO10" s="633">
        <v>1.9</v>
      </c>
      <c r="BP10" s="633"/>
      <c r="BQ10" s="633"/>
      <c r="BR10" s="633"/>
      <c r="BS10" s="634" t="s">
        <v>128</v>
      </c>
      <c r="BT10" s="634"/>
      <c r="BU10" s="634"/>
      <c r="BV10" s="634"/>
      <c r="BW10" s="634"/>
      <c r="BX10" s="634"/>
      <c r="BY10" s="634"/>
      <c r="BZ10" s="634"/>
      <c r="CA10" s="634"/>
      <c r="CB10" s="638"/>
      <c r="CD10" s="645" t="s">
        <v>246</v>
      </c>
      <c r="CE10" s="646"/>
      <c r="CF10" s="646"/>
      <c r="CG10" s="646"/>
      <c r="CH10" s="646"/>
      <c r="CI10" s="646"/>
      <c r="CJ10" s="646"/>
      <c r="CK10" s="646"/>
      <c r="CL10" s="646"/>
      <c r="CM10" s="646"/>
      <c r="CN10" s="646"/>
      <c r="CO10" s="646"/>
      <c r="CP10" s="646"/>
      <c r="CQ10" s="647"/>
      <c r="CR10" s="630">
        <v>8834</v>
      </c>
      <c r="CS10" s="631"/>
      <c r="CT10" s="631"/>
      <c r="CU10" s="631"/>
      <c r="CV10" s="631"/>
      <c r="CW10" s="631"/>
      <c r="CX10" s="631"/>
      <c r="CY10" s="632"/>
      <c r="CZ10" s="633">
        <v>0.1</v>
      </c>
      <c r="DA10" s="633"/>
      <c r="DB10" s="633"/>
      <c r="DC10" s="633"/>
      <c r="DD10" s="639" t="s">
        <v>128</v>
      </c>
      <c r="DE10" s="631"/>
      <c r="DF10" s="631"/>
      <c r="DG10" s="631"/>
      <c r="DH10" s="631"/>
      <c r="DI10" s="631"/>
      <c r="DJ10" s="631"/>
      <c r="DK10" s="631"/>
      <c r="DL10" s="631"/>
      <c r="DM10" s="631"/>
      <c r="DN10" s="631"/>
      <c r="DO10" s="631"/>
      <c r="DP10" s="632"/>
      <c r="DQ10" s="639">
        <v>8812</v>
      </c>
      <c r="DR10" s="631"/>
      <c r="DS10" s="631"/>
      <c r="DT10" s="631"/>
      <c r="DU10" s="631"/>
      <c r="DV10" s="631"/>
      <c r="DW10" s="631"/>
      <c r="DX10" s="631"/>
      <c r="DY10" s="631"/>
      <c r="DZ10" s="631"/>
      <c r="EA10" s="631"/>
      <c r="EB10" s="631"/>
      <c r="EC10" s="640"/>
    </row>
    <row r="11" spans="2:143" ht="11.25" customHeight="1">
      <c r="B11" s="627" t="s">
        <v>247</v>
      </c>
      <c r="C11" s="628"/>
      <c r="D11" s="628"/>
      <c r="E11" s="628"/>
      <c r="F11" s="628"/>
      <c r="G11" s="628"/>
      <c r="H11" s="628"/>
      <c r="I11" s="628"/>
      <c r="J11" s="628"/>
      <c r="K11" s="628"/>
      <c r="L11" s="628"/>
      <c r="M11" s="628"/>
      <c r="N11" s="628"/>
      <c r="O11" s="628"/>
      <c r="P11" s="628"/>
      <c r="Q11" s="629"/>
      <c r="R11" s="630">
        <v>356017</v>
      </c>
      <c r="S11" s="631"/>
      <c r="T11" s="631"/>
      <c r="U11" s="631"/>
      <c r="V11" s="631"/>
      <c r="W11" s="631"/>
      <c r="X11" s="631"/>
      <c r="Y11" s="632"/>
      <c r="Z11" s="635">
        <v>2.9</v>
      </c>
      <c r="AA11" s="636"/>
      <c r="AB11" s="636"/>
      <c r="AC11" s="648"/>
      <c r="AD11" s="639">
        <v>356017</v>
      </c>
      <c r="AE11" s="631"/>
      <c r="AF11" s="631"/>
      <c r="AG11" s="631"/>
      <c r="AH11" s="631"/>
      <c r="AI11" s="631"/>
      <c r="AJ11" s="631"/>
      <c r="AK11" s="632"/>
      <c r="AL11" s="635">
        <v>5.2</v>
      </c>
      <c r="AM11" s="636"/>
      <c r="AN11" s="636"/>
      <c r="AO11" s="637"/>
      <c r="AP11" s="627" t="s">
        <v>248</v>
      </c>
      <c r="AQ11" s="628"/>
      <c r="AR11" s="628"/>
      <c r="AS11" s="628"/>
      <c r="AT11" s="628"/>
      <c r="AU11" s="628"/>
      <c r="AV11" s="628"/>
      <c r="AW11" s="628"/>
      <c r="AX11" s="628"/>
      <c r="AY11" s="628"/>
      <c r="AZ11" s="628"/>
      <c r="BA11" s="628"/>
      <c r="BB11" s="628"/>
      <c r="BC11" s="628"/>
      <c r="BD11" s="628"/>
      <c r="BE11" s="628"/>
      <c r="BF11" s="629"/>
      <c r="BG11" s="630">
        <v>26873</v>
      </c>
      <c r="BH11" s="631"/>
      <c r="BI11" s="631"/>
      <c r="BJ11" s="631"/>
      <c r="BK11" s="631"/>
      <c r="BL11" s="631"/>
      <c r="BM11" s="631"/>
      <c r="BN11" s="632"/>
      <c r="BO11" s="633">
        <v>1.9</v>
      </c>
      <c r="BP11" s="633"/>
      <c r="BQ11" s="633"/>
      <c r="BR11" s="633"/>
      <c r="BS11" s="634" t="s">
        <v>128</v>
      </c>
      <c r="BT11" s="634"/>
      <c r="BU11" s="634"/>
      <c r="BV11" s="634"/>
      <c r="BW11" s="634"/>
      <c r="BX11" s="634"/>
      <c r="BY11" s="634"/>
      <c r="BZ11" s="634"/>
      <c r="CA11" s="634"/>
      <c r="CB11" s="638"/>
      <c r="CD11" s="645" t="s">
        <v>249</v>
      </c>
      <c r="CE11" s="646"/>
      <c r="CF11" s="646"/>
      <c r="CG11" s="646"/>
      <c r="CH11" s="646"/>
      <c r="CI11" s="646"/>
      <c r="CJ11" s="646"/>
      <c r="CK11" s="646"/>
      <c r="CL11" s="646"/>
      <c r="CM11" s="646"/>
      <c r="CN11" s="646"/>
      <c r="CO11" s="646"/>
      <c r="CP11" s="646"/>
      <c r="CQ11" s="647"/>
      <c r="CR11" s="630">
        <v>715559</v>
      </c>
      <c r="CS11" s="631"/>
      <c r="CT11" s="631"/>
      <c r="CU11" s="631"/>
      <c r="CV11" s="631"/>
      <c r="CW11" s="631"/>
      <c r="CX11" s="631"/>
      <c r="CY11" s="632"/>
      <c r="CZ11" s="633">
        <v>6</v>
      </c>
      <c r="DA11" s="633"/>
      <c r="DB11" s="633"/>
      <c r="DC11" s="633"/>
      <c r="DD11" s="639">
        <v>213916</v>
      </c>
      <c r="DE11" s="631"/>
      <c r="DF11" s="631"/>
      <c r="DG11" s="631"/>
      <c r="DH11" s="631"/>
      <c r="DI11" s="631"/>
      <c r="DJ11" s="631"/>
      <c r="DK11" s="631"/>
      <c r="DL11" s="631"/>
      <c r="DM11" s="631"/>
      <c r="DN11" s="631"/>
      <c r="DO11" s="631"/>
      <c r="DP11" s="632"/>
      <c r="DQ11" s="639">
        <v>392921</v>
      </c>
      <c r="DR11" s="631"/>
      <c r="DS11" s="631"/>
      <c r="DT11" s="631"/>
      <c r="DU11" s="631"/>
      <c r="DV11" s="631"/>
      <c r="DW11" s="631"/>
      <c r="DX11" s="631"/>
      <c r="DY11" s="631"/>
      <c r="DZ11" s="631"/>
      <c r="EA11" s="631"/>
      <c r="EB11" s="631"/>
      <c r="EC11" s="640"/>
    </row>
    <row r="12" spans="2:143" ht="11.25" customHeight="1">
      <c r="B12" s="627" t="s">
        <v>250</v>
      </c>
      <c r="C12" s="628"/>
      <c r="D12" s="628"/>
      <c r="E12" s="628"/>
      <c r="F12" s="628"/>
      <c r="G12" s="628"/>
      <c r="H12" s="628"/>
      <c r="I12" s="628"/>
      <c r="J12" s="628"/>
      <c r="K12" s="628"/>
      <c r="L12" s="628"/>
      <c r="M12" s="628"/>
      <c r="N12" s="628"/>
      <c r="O12" s="628"/>
      <c r="P12" s="628"/>
      <c r="Q12" s="629"/>
      <c r="R12" s="630" t="s">
        <v>128</v>
      </c>
      <c r="S12" s="631"/>
      <c r="T12" s="631"/>
      <c r="U12" s="631"/>
      <c r="V12" s="631"/>
      <c r="W12" s="631"/>
      <c r="X12" s="631"/>
      <c r="Y12" s="632"/>
      <c r="Z12" s="633" t="s">
        <v>128</v>
      </c>
      <c r="AA12" s="633"/>
      <c r="AB12" s="633"/>
      <c r="AC12" s="633"/>
      <c r="AD12" s="634" t="s">
        <v>128</v>
      </c>
      <c r="AE12" s="634"/>
      <c r="AF12" s="634"/>
      <c r="AG12" s="634"/>
      <c r="AH12" s="634"/>
      <c r="AI12" s="634"/>
      <c r="AJ12" s="634"/>
      <c r="AK12" s="634"/>
      <c r="AL12" s="635" t="s">
        <v>128</v>
      </c>
      <c r="AM12" s="636"/>
      <c r="AN12" s="636"/>
      <c r="AO12" s="637"/>
      <c r="AP12" s="627" t="s">
        <v>251</v>
      </c>
      <c r="AQ12" s="628"/>
      <c r="AR12" s="628"/>
      <c r="AS12" s="628"/>
      <c r="AT12" s="628"/>
      <c r="AU12" s="628"/>
      <c r="AV12" s="628"/>
      <c r="AW12" s="628"/>
      <c r="AX12" s="628"/>
      <c r="AY12" s="628"/>
      <c r="AZ12" s="628"/>
      <c r="BA12" s="628"/>
      <c r="BB12" s="628"/>
      <c r="BC12" s="628"/>
      <c r="BD12" s="628"/>
      <c r="BE12" s="628"/>
      <c r="BF12" s="629"/>
      <c r="BG12" s="630">
        <v>714629</v>
      </c>
      <c r="BH12" s="631"/>
      <c r="BI12" s="631"/>
      <c r="BJ12" s="631"/>
      <c r="BK12" s="631"/>
      <c r="BL12" s="631"/>
      <c r="BM12" s="631"/>
      <c r="BN12" s="632"/>
      <c r="BO12" s="633">
        <v>50</v>
      </c>
      <c r="BP12" s="633"/>
      <c r="BQ12" s="633"/>
      <c r="BR12" s="633"/>
      <c r="BS12" s="634" t="s">
        <v>128</v>
      </c>
      <c r="BT12" s="634"/>
      <c r="BU12" s="634"/>
      <c r="BV12" s="634"/>
      <c r="BW12" s="634"/>
      <c r="BX12" s="634"/>
      <c r="BY12" s="634"/>
      <c r="BZ12" s="634"/>
      <c r="CA12" s="634"/>
      <c r="CB12" s="638"/>
      <c r="CD12" s="645" t="s">
        <v>252</v>
      </c>
      <c r="CE12" s="646"/>
      <c r="CF12" s="646"/>
      <c r="CG12" s="646"/>
      <c r="CH12" s="646"/>
      <c r="CI12" s="646"/>
      <c r="CJ12" s="646"/>
      <c r="CK12" s="646"/>
      <c r="CL12" s="646"/>
      <c r="CM12" s="646"/>
      <c r="CN12" s="646"/>
      <c r="CO12" s="646"/>
      <c r="CP12" s="646"/>
      <c r="CQ12" s="647"/>
      <c r="CR12" s="630">
        <v>607715</v>
      </c>
      <c r="CS12" s="631"/>
      <c r="CT12" s="631"/>
      <c r="CU12" s="631"/>
      <c r="CV12" s="631"/>
      <c r="CW12" s="631"/>
      <c r="CX12" s="631"/>
      <c r="CY12" s="632"/>
      <c r="CZ12" s="633">
        <v>5.0999999999999996</v>
      </c>
      <c r="DA12" s="633"/>
      <c r="DB12" s="633"/>
      <c r="DC12" s="633"/>
      <c r="DD12" s="639">
        <v>238890</v>
      </c>
      <c r="DE12" s="631"/>
      <c r="DF12" s="631"/>
      <c r="DG12" s="631"/>
      <c r="DH12" s="631"/>
      <c r="DI12" s="631"/>
      <c r="DJ12" s="631"/>
      <c r="DK12" s="631"/>
      <c r="DL12" s="631"/>
      <c r="DM12" s="631"/>
      <c r="DN12" s="631"/>
      <c r="DO12" s="631"/>
      <c r="DP12" s="632"/>
      <c r="DQ12" s="639">
        <v>538917</v>
      </c>
      <c r="DR12" s="631"/>
      <c r="DS12" s="631"/>
      <c r="DT12" s="631"/>
      <c r="DU12" s="631"/>
      <c r="DV12" s="631"/>
      <c r="DW12" s="631"/>
      <c r="DX12" s="631"/>
      <c r="DY12" s="631"/>
      <c r="DZ12" s="631"/>
      <c r="EA12" s="631"/>
      <c r="EB12" s="631"/>
      <c r="EC12" s="640"/>
    </row>
    <row r="13" spans="2:143" ht="11.25" customHeight="1">
      <c r="B13" s="627" t="s">
        <v>253</v>
      </c>
      <c r="C13" s="628"/>
      <c r="D13" s="628"/>
      <c r="E13" s="628"/>
      <c r="F13" s="628"/>
      <c r="G13" s="628"/>
      <c r="H13" s="628"/>
      <c r="I13" s="628"/>
      <c r="J13" s="628"/>
      <c r="K13" s="628"/>
      <c r="L13" s="628"/>
      <c r="M13" s="628"/>
      <c r="N13" s="628"/>
      <c r="O13" s="628"/>
      <c r="P13" s="628"/>
      <c r="Q13" s="629"/>
      <c r="R13" s="630" t="s">
        <v>128</v>
      </c>
      <c r="S13" s="631"/>
      <c r="T13" s="631"/>
      <c r="U13" s="631"/>
      <c r="V13" s="631"/>
      <c r="W13" s="631"/>
      <c r="X13" s="631"/>
      <c r="Y13" s="632"/>
      <c r="Z13" s="633" t="s">
        <v>128</v>
      </c>
      <c r="AA13" s="633"/>
      <c r="AB13" s="633"/>
      <c r="AC13" s="633"/>
      <c r="AD13" s="634" t="s">
        <v>128</v>
      </c>
      <c r="AE13" s="634"/>
      <c r="AF13" s="634"/>
      <c r="AG13" s="634"/>
      <c r="AH13" s="634"/>
      <c r="AI13" s="634"/>
      <c r="AJ13" s="634"/>
      <c r="AK13" s="634"/>
      <c r="AL13" s="635" t="s">
        <v>128</v>
      </c>
      <c r="AM13" s="636"/>
      <c r="AN13" s="636"/>
      <c r="AO13" s="637"/>
      <c r="AP13" s="627" t="s">
        <v>254</v>
      </c>
      <c r="AQ13" s="628"/>
      <c r="AR13" s="628"/>
      <c r="AS13" s="628"/>
      <c r="AT13" s="628"/>
      <c r="AU13" s="628"/>
      <c r="AV13" s="628"/>
      <c r="AW13" s="628"/>
      <c r="AX13" s="628"/>
      <c r="AY13" s="628"/>
      <c r="AZ13" s="628"/>
      <c r="BA13" s="628"/>
      <c r="BB13" s="628"/>
      <c r="BC13" s="628"/>
      <c r="BD13" s="628"/>
      <c r="BE13" s="628"/>
      <c r="BF13" s="629"/>
      <c r="BG13" s="630">
        <v>713874</v>
      </c>
      <c r="BH13" s="631"/>
      <c r="BI13" s="631"/>
      <c r="BJ13" s="631"/>
      <c r="BK13" s="631"/>
      <c r="BL13" s="631"/>
      <c r="BM13" s="631"/>
      <c r="BN13" s="632"/>
      <c r="BO13" s="633">
        <v>49.9</v>
      </c>
      <c r="BP13" s="633"/>
      <c r="BQ13" s="633"/>
      <c r="BR13" s="633"/>
      <c r="BS13" s="634" t="s">
        <v>128</v>
      </c>
      <c r="BT13" s="634"/>
      <c r="BU13" s="634"/>
      <c r="BV13" s="634"/>
      <c r="BW13" s="634"/>
      <c r="BX13" s="634"/>
      <c r="BY13" s="634"/>
      <c r="BZ13" s="634"/>
      <c r="CA13" s="634"/>
      <c r="CB13" s="638"/>
      <c r="CD13" s="645" t="s">
        <v>255</v>
      </c>
      <c r="CE13" s="646"/>
      <c r="CF13" s="646"/>
      <c r="CG13" s="646"/>
      <c r="CH13" s="646"/>
      <c r="CI13" s="646"/>
      <c r="CJ13" s="646"/>
      <c r="CK13" s="646"/>
      <c r="CL13" s="646"/>
      <c r="CM13" s="646"/>
      <c r="CN13" s="646"/>
      <c r="CO13" s="646"/>
      <c r="CP13" s="646"/>
      <c r="CQ13" s="647"/>
      <c r="CR13" s="630">
        <v>928927</v>
      </c>
      <c r="CS13" s="631"/>
      <c r="CT13" s="631"/>
      <c r="CU13" s="631"/>
      <c r="CV13" s="631"/>
      <c r="CW13" s="631"/>
      <c r="CX13" s="631"/>
      <c r="CY13" s="632"/>
      <c r="CZ13" s="633">
        <v>7.8</v>
      </c>
      <c r="DA13" s="633"/>
      <c r="DB13" s="633"/>
      <c r="DC13" s="633"/>
      <c r="DD13" s="639">
        <v>459704</v>
      </c>
      <c r="DE13" s="631"/>
      <c r="DF13" s="631"/>
      <c r="DG13" s="631"/>
      <c r="DH13" s="631"/>
      <c r="DI13" s="631"/>
      <c r="DJ13" s="631"/>
      <c r="DK13" s="631"/>
      <c r="DL13" s="631"/>
      <c r="DM13" s="631"/>
      <c r="DN13" s="631"/>
      <c r="DO13" s="631"/>
      <c r="DP13" s="632"/>
      <c r="DQ13" s="639">
        <v>503714</v>
      </c>
      <c r="DR13" s="631"/>
      <c r="DS13" s="631"/>
      <c r="DT13" s="631"/>
      <c r="DU13" s="631"/>
      <c r="DV13" s="631"/>
      <c r="DW13" s="631"/>
      <c r="DX13" s="631"/>
      <c r="DY13" s="631"/>
      <c r="DZ13" s="631"/>
      <c r="EA13" s="631"/>
      <c r="EB13" s="631"/>
      <c r="EC13" s="640"/>
    </row>
    <row r="14" spans="2:143" ht="11.25" customHeight="1">
      <c r="B14" s="627" t="s">
        <v>256</v>
      </c>
      <c r="C14" s="628"/>
      <c r="D14" s="628"/>
      <c r="E14" s="628"/>
      <c r="F14" s="628"/>
      <c r="G14" s="628"/>
      <c r="H14" s="628"/>
      <c r="I14" s="628"/>
      <c r="J14" s="628"/>
      <c r="K14" s="628"/>
      <c r="L14" s="628"/>
      <c r="M14" s="628"/>
      <c r="N14" s="628"/>
      <c r="O14" s="628"/>
      <c r="P14" s="628"/>
      <c r="Q14" s="629"/>
      <c r="R14" s="630">
        <v>21</v>
      </c>
      <c r="S14" s="631"/>
      <c r="T14" s="631"/>
      <c r="U14" s="631"/>
      <c r="V14" s="631"/>
      <c r="W14" s="631"/>
      <c r="X14" s="631"/>
      <c r="Y14" s="632"/>
      <c r="Z14" s="633">
        <v>0</v>
      </c>
      <c r="AA14" s="633"/>
      <c r="AB14" s="633"/>
      <c r="AC14" s="633"/>
      <c r="AD14" s="634">
        <v>21</v>
      </c>
      <c r="AE14" s="634"/>
      <c r="AF14" s="634"/>
      <c r="AG14" s="634"/>
      <c r="AH14" s="634"/>
      <c r="AI14" s="634"/>
      <c r="AJ14" s="634"/>
      <c r="AK14" s="634"/>
      <c r="AL14" s="635">
        <v>0</v>
      </c>
      <c r="AM14" s="636"/>
      <c r="AN14" s="636"/>
      <c r="AO14" s="637"/>
      <c r="AP14" s="627" t="s">
        <v>257</v>
      </c>
      <c r="AQ14" s="628"/>
      <c r="AR14" s="628"/>
      <c r="AS14" s="628"/>
      <c r="AT14" s="628"/>
      <c r="AU14" s="628"/>
      <c r="AV14" s="628"/>
      <c r="AW14" s="628"/>
      <c r="AX14" s="628"/>
      <c r="AY14" s="628"/>
      <c r="AZ14" s="628"/>
      <c r="BA14" s="628"/>
      <c r="BB14" s="628"/>
      <c r="BC14" s="628"/>
      <c r="BD14" s="628"/>
      <c r="BE14" s="628"/>
      <c r="BF14" s="629"/>
      <c r="BG14" s="630">
        <v>59195</v>
      </c>
      <c r="BH14" s="631"/>
      <c r="BI14" s="631"/>
      <c r="BJ14" s="631"/>
      <c r="BK14" s="631"/>
      <c r="BL14" s="631"/>
      <c r="BM14" s="631"/>
      <c r="BN14" s="632"/>
      <c r="BO14" s="633">
        <v>4.0999999999999996</v>
      </c>
      <c r="BP14" s="633"/>
      <c r="BQ14" s="633"/>
      <c r="BR14" s="633"/>
      <c r="BS14" s="634" t="s">
        <v>128</v>
      </c>
      <c r="BT14" s="634"/>
      <c r="BU14" s="634"/>
      <c r="BV14" s="634"/>
      <c r="BW14" s="634"/>
      <c r="BX14" s="634"/>
      <c r="BY14" s="634"/>
      <c r="BZ14" s="634"/>
      <c r="CA14" s="634"/>
      <c r="CB14" s="638"/>
      <c r="CD14" s="645" t="s">
        <v>258</v>
      </c>
      <c r="CE14" s="646"/>
      <c r="CF14" s="646"/>
      <c r="CG14" s="646"/>
      <c r="CH14" s="646"/>
      <c r="CI14" s="646"/>
      <c r="CJ14" s="646"/>
      <c r="CK14" s="646"/>
      <c r="CL14" s="646"/>
      <c r="CM14" s="646"/>
      <c r="CN14" s="646"/>
      <c r="CO14" s="646"/>
      <c r="CP14" s="646"/>
      <c r="CQ14" s="647"/>
      <c r="CR14" s="630">
        <v>453409</v>
      </c>
      <c r="CS14" s="631"/>
      <c r="CT14" s="631"/>
      <c r="CU14" s="631"/>
      <c r="CV14" s="631"/>
      <c r="CW14" s="631"/>
      <c r="CX14" s="631"/>
      <c r="CY14" s="632"/>
      <c r="CZ14" s="633">
        <v>3.8</v>
      </c>
      <c r="DA14" s="633"/>
      <c r="DB14" s="633"/>
      <c r="DC14" s="633"/>
      <c r="DD14" s="639">
        <v>4290</v>
      </c>
      <c r="DE14" s="631"/>
      <c r="DF14" s="631"/>
      <c r="DG14" s="631"/>
      <c r="DH14" s="631"/>
      <c r="DI14" s="631"/>
      <c r="DJ14" s="631"/>
      <c r="DK14" s="631"/>
      <c r="DL14" s="631"/>
      <c r="DM14" s="631"/>
      <c r="DN14" s="631"/>
      <c r="DO14" s="631"/>
      <c r="DP14" s="632"/>
      <c r="DQ14" s="639">
        <v>448863</v>
      </c>
      <c r="DR14" s="631"/>
      <c r="DS14" s="631"/>
      <c r="DT14" s="631"/>
      <c r="DU14" s="631"/>
      <c r="DV14" s="631"/>
      <c r="DW14" s="631"/>
      <c r="DX14" s="631"/>
      <c r="DY14" s="631"/>
      <c r="DZ14" s="631"/>
      <c r="EA14" s="631"/>
      <c r="EB14" s="631"/>
      <c r="EC14" s="640"/>
    </row>
    <row r="15" spans="2:143" ht="11.25" customHeight="1">
      <c r="B15" s="627" t="s">
        <v>259</v>
      </c>
      <c r="C15" s="628"/>
      <c r="D15" s="628"/>
      <c r="E15" s="628"/>
      <c r="F15" s="628"/>
      <c r="G15" s="628"/>
      <c r="H15" s="628"/>
      <c r="I15" s="628"/>
      <c r="J15" s="628"/>
      <c r="K15" s="628"/>
      <c r="L15" s="628"/>
      <c r="M15" s="628"/>
      <c r="N15" s="628"/>
      <c r="O15" s="628"/>
      <c r="P15" s="628"/>
      <c r="Q15" s="629"/>
      <c r="R15" s="630" t="s">
        <v>128</v>
      </c>
      <c r="S15" s="631"/>
      <c r="T15" s="631"/>
      <c r="U15" s="631"/>
      <c r="V15" s="631"/>
      <c r="W15" s="631"/>
      <c r="X15" s="631"/>
      <c r="Y15" s="632"/>
      <c r="Z15" s="633" t="s">
        <v>128</v>
      </c>
      <c r="AA15" s="633"/>
      <c r="AB15" s="633"/>
      <c r="AC15" s="633"/>
      <c r="AD15" s="634" t="s">
        <v>128</v>
      </c>
      <c r="AE15" s="634"/>
      <c r="AF15" s="634"/>
      <c r="AG15" s="634"/>
      <c r="AH15" s="634"/>
      <c r="AI15" s="634"/>
      <c r="AJ15" s="634"/>
      <c r="AK15" s="634"/>
      <c r="AL15" s="635" t="s">
        <v>128</v>
      </c>
      <c r="AM15" s="636"/>
      <c r="AN15" s="636"/>
      <c r="AO15" s="637"/>
      <c r="AP15" s="627" t="s">
        <v>260</v>
      </c>
      <c r="AQ15" s="628"/>
      <c r="AR15" s="628"/>
      <c r="AS15" s="628"/>
      <c r="AT15" s="628"/>
      <c r="AU15" s="628"/>
      <c r="AV15" s="628"/>
      <c r="AW15" s="628"/>
      <c r="AX15" s="628"/>
      <c r="AY15" s="628"/>
      <c r="AZ15" s="628"/>
      <c r="BA15" s="628"/>
      <c r="BB15" s="628"/>
      <c r="BC15" s="628"/>
      <c r="BD15" s="628"/>
      <c r="BE15" s="628"/>
      <c r="BF15" s="629"/>
      <c r="BG15" s="630">
        <v>78639</v>
      </c>
      <c r="BH15" s="631"/>
      <c r="BI15" s="631"/>
      <c r="BJ15" s="631"/>
      <c r="BK15" s="631"/>
      <c r="BL15" s="631"/>
      <c r="BM15" s="631"/>
      <c r="BN15" s="632"/>
      <c r="BO15" s="633">
        <v>5.5</v>
      </c>
      <c r="BP15" s="633"/>
      <c r="BQ15" s="633"/>
      <c r="BR15" s="633"/>
      <c r="BS15" s="634" t="s">
        <v>128</v>
      </c>
      <c r="BT15" s="634"/>
      <c r="BU15" s="634"/>
      <c r="BV15" s="634"/>
      <c r="BW15" s="634"/>
      <c r="BX15" s="634"/>
      <c r="BY15" s="634"/>
      <c r="BZ15" s="634"/>
      <c r="CA15" s="634"/>
      <c r="CB15" s="638"/>
      <c r="CD15" s="645" t="s">
        <v>261</v>
      </c>
      <c r="CE15" s="646"/>
      <c r="CF15" s="646"/>
      <c r="CG15" s="646"/>
      <c r="CH15" s="646"/>
      <c r="CI15" s="646"/>
      <c r="CJ15" s="646"/>
      <c r="CK15" s="646"/>
      <c r="CL15" s="646"/>
      <c r="CM15" s="646"/>
      <c r="CN15" s="646"/>
      <c r="CO15" s="646"/>
      <c r="CP15" s="646"/>
      <c r="CQ15" s="647"/>
      <c r="CR15" s="630">
        <v>1178815</v>
      </c>
      <c r="CS15" s="631"/>
      <c r="CT15" s="631"/>
      <c r="CU15" s="631"/>
      <c r="CV15" s="631"/>
      <c r="CW15" s="631"/>
      <c r="CX15" s="631"/>
      <c r="CY15" s="632"/>
      <c r="CZ15" s="633">
        <v>9.9</v>
      </c>
      <c r="DA15" s="633"/>
      <c r="DB15" s="633"/>
      <c r="DC15" s="633"/>
      <c r="DD15" s="639">
        <v>266503</v>
      </c>
      <c r="DE15" s="631"/>
      <c r="DF15" s="631"/>
      <c r="DG15" s="631"/>
      <c r="DH15" s="631"/>
      <c r="DI15" s="631"/>
      <c r="DJ15" s="631"/>
      <c r="DK15" s="631"/>
      <c r="DL15" s="631"/>
      <c r="DM15" s="631"/>
      <c r="DN15" s="631"/>
      <c r="DO15" s="631"/>
      <c r="DP15" s="632"/>
      <c r="DQ15" s="639">
        <v>839069</v>
      </c>
      <c r="DR15" s="631"/>
      <c r="DS15" s="631"/>
      <c r="DT15" s="631"/>
      <c r="DU15" s="631"/>
      <c r="DV15" s="631"/>
      <c r="DW15" s="631"/>
      <c r="DX15" s="631"/>
      <c r="DY15" s="631"/>
      <c r="DZ15" s="631"/>
      <c r="EA15" s="631"/>
      <c r="EB15" s="631"/>
      <c r="EC15" s="640"/>
    </row>
    <row r="16" spans="2:143" ht="11.25" customHeight="1">
      <c r="B16" s="627" t="s">
        <v>262</v>
      </c>
      <c r="C16" s="628"/>
      <c r="D16" s="628"/>
      <c r="E16" s="628"/>
      <c r="F16" s="628"/>
      <c r="G16" s="628"/>
      <c r="H16" s="628"/>
      <c r="I16" s="628"/>
      <c r="J16" s="628"/>
      <c r="K16" s="628"/>
      <c r="L16" s="628"/>
      <c r="M16" s="628"/>
      <c r="N16" s="628"/>
      <c r="O16" s="628"/>
      <c r="P16" s="628"/>
      <c r="Q16" s="629"/>
      <c r="R16" s="630">
        <v>5541</v>
      </c>
      <c r="S16" s="631"/>
      <c r="T16" s="631"/>
      <c r="U16" s="631"/>
      <c r="V16" s="631"/>
      <c r="W16" s="631"/>
      <c r="X16" s="631"/>
      <c r="Y16" s="632"/>
      <c r="Z16" s="633">
        <v>0</v>
      </c>
      <c r="AA16" s="633"/>
      <c r="AB16" s="633"/>
      <c r="AC16" s="633"/>
      <c r="AD16" s="634">
        <v>5541</v>
      </c>
      <c r="AE16" s="634"/>
      <c r="AF16" s="634"/>
      <c r="AG16" s="634"/>
      <c r="AH16" s="634"/>
      <c r="AI16" s="634"/>
      <c r="AJ16" s="634"/>
      <c r="AK16" s="634"/>
      <c r="AL16" s="635">
        <v>0.1</v>
      </c>
      <c r="AM16" s="636"/>
      <c r="AN16" s="636"/>
      <c r="AO16" s="637"/>
      <c r="AP16" s="627" t="s">
        <v>263</v>
      </c>
      <c r="AQ16" s="628"/>
      <c r="AR16" s="628"/>
      <c r="AS16" s="628"/>
      <c r="AT16" s="628"/>
      <c r="AU16" s="628"/>
      <c r="AV16" s="628"/>
      <c r="AW16" s="628"/>
      <c r="AX16" s="628"/>
      <c r="AY16" s="628"/>
      <c r="AZ16" s="628"/>
      <c r="BA16" s="628"/>
      <c r="BB16" s="628"/>
      <c r="BC16" s="628"/>
      <c r="BD16" s="628"/>
      <c r="BE16" s="628"/>
      <c r="BF16" s="629"/>
      <c r="BG16" s="630" t="s">
        <v>128</v>
      </c>
      <c r="BH16" s="631"/>
      <c r="BI16" s="631"/>
      <c r="BJ16" s="631"/>
      <c r="BK16" s="631"/>
      <c r="BL16" s="631"/>
      <c r="BM16" s="631"/>
      <c r="BN16" s="632"/>
      <c r="BO16" s="633" t="s">
        <v>128</v>
      </c>
      <c r="BP16" s="633"/>
      <c r="BQ16" s="633"/>
      <c r="BR16" s="633"/>
      <c r="BS16" s="634" t="s">
        <v>128</v>
      </c>
      <c r="BT16" s="634"/>
      <c r="BU16" s="634"/>
      <c r="BV16" s="634"/>
      <c r="BW16" s="634"/>
      <c r="BX16" s="634"/>
      <c r="BY16" s="634"/>
      <c r="BZ16" s="634"/>
      <c r="CA16" s="634"/>
      <c r="CB16" s="638"/>
      <c r="CD16" s="645" t="s">
        <v>264</v>
      </c>
      <c r="CE16" s="646"/>
      <c r="CF16" s="646"/>
      <c r="CG16" s="646"/>
      <c r="CH16" s="646"/>
      <c r="CI16" s="646"/>
      <c r="CJ16" s="646"/>
      <c r="CK16" s="646"/>
      <c r="CL16" s="646"/>
      <c r="CM16" s="646"/>
      <c r="CN16" s="646"/>
      <c r="CO16" s="646"/>
      <c r="CP16" s="646"/>
      <c r="CQ16" s="647"/>
      <c r="CR16" s="630">
        <v>532</v>
      </c>
      <c r="CS16" s="631"/>
      <c r="CT16" s="631"/>
      <c r="CU16" s="631"/>
      <c r="CV16" s="631"/>
      <c r="CW16" s="631"/>
      <c r="CX16" s="631"/>
      <c r="CY16" s="632"/>
      <c r="CZ16" s="633">
        <v>0</v>
      </c>
      <c r="DA16" s="633"/>
      <c r="DB16" s="633"/>
      <c r="DC16" s="633"/>
      <c r="DD16" s="639" t="s">
        <v>128</v>
      </c>
      <c r="DE16" s="631"/>
      <c r="DF16" s="631"/>
      <c r="DG16" s="631"/>
      <c r="DH16" s="631"/>
      <c r="DI16" s="631"/>
      <c r="DJ16" s="631"/>
      <c r="DK16" s="631"/>
      <c r="DL16" s="631"/>
      <c r="DM16" s="631"/>
      <c r="DN16" s="631"/>
      <c r="DO16" s="631"/>
      <c r="DP16" s="632"/>
      <c r="DQ16" s="639">
        <v>532</v>
      </c>
      <c r="DR16" s="631"/>
      <c r="DS16" s="631"/>
      <c r="DT16" s="631"/>
      <c r="DU16" s="631"/>
      <c r="DV16" s="631"/>
      <c r="DW16" s="631"/>
      <c r="DX16" s="631"/>
      <c r="DY16" s="631"/>
      <c r="DZ16" s="631"/>
      <c r="EA16" s="631"/>
      <c r="EB16" s="631"/>
      <c r="EC16" s="640"/>
    </row>
    <row r="17" spans="2:133" ht="11.25" customHeight="1">
      <c r="B17" s="627" t="s">
        <v>265</v>
      </c>
      <c r="C17" s="628"/>
      <c r="D17" s="628"/>
      <c r="E17" s="628"/>
      <c r="F17" s="628"/>
      <c r="G17" s="628"/>
      <c r="H17" s="628"/>
      <c r="I17" s="628"/>
      <c r="J17" s="628"/>
      <c r="K17" s="628"/>
      <c r="L17" s="628"/>
      <c r="M17" s="628"/>
      <c r="N17" s="628"/>
      <c r="O17" s="628"/>
      <c r="P17" s="628"/>
      <c r="Q17" s="629"/>
      <c r="R17" s="630">
        <v>12526</v>
      </c>
      <c r="S17" s="631"/>
      <c r="T17" s="631"/>
      <c r="U17" s="631"/>
      <c r="V17" s="631"/>
      <c r="W17" s="631"/>
      <c r="X17" s="631"/>
      <c r="Y17" s="632"/>
      <c r="Z17" s="633">
        <v>0.1</v>
      </c>
      <c r="AA17" s="633"/>
      <c r="AB17" s="633"/>
      <c r="AC17" s="633"/>
      <c r="AD17" s="634">
        <v>12526</v>
      </c>
      <c r="AE17" s="634"/>
      <c r="AF17" s="634"/>
      <c r="AG17" s="634"/>
      <c r="AH17" s="634"/>
      <c r="AI17" s="634"/>
      <c r="AJ17" s="634"/>
      <c r="AK17" s="634"/>
      <c r="AL17" s="635">
        <v>0.2</v>
      </c>
      <c r="AM17" s="636"/>
      <c r="AN17" s="636"/>
      <c r="AO17" s="637"/>
      <c r="AP17" s="627" t="s">
        <v>266</v>
      </c>
      <c r="AQ17" s="628"/>
      <c r="AR17" s="628"/>
      <c r="AS17" s="628"/>
      <c r="AT17" s="628"/>
      <c r="AU17" s="628"/>
      <c r="AV17" s="628"/>
      <c r="AW17" s="628"/>
      <c r="AX17" s="628"/>
      <c r="AY17" s="628"/>
      <c r="AZ17" s="628"/>
      <c r="BA17" s="628"/>
      <c r="BB17" s="628"/>
      <c r="BC17" s="628"/>
      <c r="BD17" s="628"/>
      <c r="BE17" s="628"/>
      <c r="BF17" s="629"/>
      <c r="BG17" s="630" t="s">
        <v>128</v>
      </c>
      <c r="BH17" s="631"/>
      <c r="BI17" s="631"/>
      <c r="BJ17" s="631"/>
      <c r="BK17" s="631"/>
      <c r="BL17" s="631"/>
      <c r="BM17" s="631"/>
      <c r="BN17" s="632"/>
      <c r="BO17" s="633" t="s">
        <v>128</v>
      </c>
      <c r="BP17" s="633"/>
      <c r="BQ17" s="633"/>
      <c r="BR17" s="633"/>
      <c r="BS17" s="634" t="s">
        <v>128</v>
      </c>
      <c r="BT17" s="634"/>
      <c r="BU17" s="634"/>
      <c r="BV17" s="634"/>
      <c r="BW17" s="634"/>
      <c r="BX17" s="634"/>
      <c r="BY17" s="634"/>
      <c r="BZ17" s="634"/>
      <c r="CA17" s="634"/>
      <c r="CB17" s="638"/>
      <c r="CD17" s="645" t="s">
        <v>267</v>
      </c>
      <c r="CE17" s="646"/>
      <c r="CF17" s="646"/>
      <c r="CG17" s="646"/>
      <c r="CH17" s="646"/>
      <c r="CI17" s="646"/>
      <c r="CJ17" s="646"/>
      <c r="CK17" s="646"/>
      <c r="CL17" s="646"/>
      <c r="CM17" s="646"/>
      <c r="CN17" s="646"/>
      <c r="CO17" s="646"/>
      <c r="CP17" s="646"/>
      <c r="CQ17" s="647"/>
      <c r="CR17" s="630">
        <v>1611370</v>
      </c>
      <c r="CS17" s="631"/>
      <c r="CT17" s="631"/>
      <c r="CU17" s="631"/>
      <c r="CV17" s="631"/>
      <c r="CW17" s="631"/>
      <c r="CX17" s="631"/>
      <c r="CY17" s="632"/>
      <c r="CZ17" s="633">
        <v>13.6</v>
      </c>
      <c r="DA17" s="633"/>
      <c r="DB17" s="633"/>
      <c r="DC17" s="633"/>
      <c r="DD17" s="639" t="s">
        <v>128</v>
      </c>
      <c r="DE17" s="631"/>
      <c r="DF17" s="631"/>
      <c r="DG17" s="631"/>
      <c r="DH17" s="631"/>
      <c r="DI17" s="631"/>
      <c r="DJ17" s="631"/>
      <c r="DK17" s="631"/>
      <c r="DL17" s="631"/>
      <c r="DM17" s="631"/>
      <c r="DN17" s="631"/>
      <c r="DO17" s="631"/>
      <c r="DP17" s="632"/>
      <c r="DQ17" s="639">
        <v>1527258</v>
      </c>
      <c r="DR17" s="631"/>
      <c r="DS17" s="631"/>
      <c r="DT17" s="631"/>
      <c r="DU17" s="631"/>
      <c r="DV17" s="631"/>
      <c r="DW17" s="631"/>
      <c r="DX17" s="631"/>
      <c r="DY17" s="631"/>
      <c r="DZ17" s="631"/>
      <c r="EA17" s="631"/>
      <c r="EB17" s="631"/>
      <c r="EC17" s="640"/>
    </row>
    <row r="18" spans="2:133" ht="11.25" customHeight="1">
      <c r="B18" s="627" t="s">
        <v>268</v>
      </c>
      <c r="C18" s="628"/>
      <c r="D18" s="628"/>
      <c r="E18" s="628"/>
      <c r="F18" s="628"/>
      <c r="G18" s="628"/>
      <c r="H18" s="628"/>
      <c r="I18" s="628"/>
      <c r="J18" s="628"/>
      <c r="K18" s="628"/>
      <c r="L18" s="628"/>
      <c r="M18" s="628"/>
      <c r="N18" s="628"/>
      <c r="O18" s="628"/>
      <c r="P18" s="628"/>
      <c r="Q18" s="629"/>
      <c r="R18" s="630">
        <v>16740</v>
      </c>
      <c r="S18" s="631"/>
      <c r="T18" s="631"/>
      <c r="U18" s="631"/>
      <c r="V18" s="631"/>
      <c r="W18" s="631"/>
      <c r="X18" s="631"/>
      <c r="Y18" s="632"/>
      <c r="Z18" s="633">
        <v>0.1</v>
      </c>
      <c r="AA18" s="633"/>
      <c r="AB18" s="633"/>
      <c r="AC18" s="633"/>
      <c r="AD18" s="634">
        <v>16740</v>
      </c>
      <c r="AE18" s="634"/>
      <c r="AF18" s="634"/>
      <c r="AG18" s="634"/>
      <c r="AH18" s="634"/>
      <c r="AI18" s="634"/>
      <c r="AJ18" s="634"/>
      <c r="AK18" s="634"/>
      <c r="AL18" s="635">
        <v>0.20000000298023224</v>
      </c>
      <c r="AM18" s="636"/>
      <c r="AN18" s="636"/>
      <c r="AO18" s="637"/>
      <c r="AP18" s="627" t="s">
        <v>269</v>
      </c>
      <c r="AQ18" s="628"/>
      <c r="AR18" s="628"/>
      <c r="AS18" s="628"/>
      <c r="AT18" s="628"/>
      <c r="AU18" s="628"/>
      <c r="AV18" s="628"/>
      <c r="AW18" s="628"/>
      <c r="AX18" s="628"/>
      <c r="AY18" s="628"/>
      <c r="AZ18" s="628"/>
      <c r="BA18" s="628"/>
      <c r="BB18" s="628"/>
      <c r="BC18" s="628"/>
      <c r="BD18" s="628"/>
      <c r="BE18" s="628"/>
      <c r="BF18" s="629"/>
      <c r="BG18" s="630" t="s">
        <v>128</v>
      </c>
      <c r="BH18" s="631"/>
      <c r="BI18" s="631"/>
      <c r="BJ18" s="631"/>
      <c r="BK18" s="631"/>
      <c r="BL18" s="631"/>
      <c r="BM18" s="631"/>
      <c r="BN18" s="632"/>
      <c r="BO18" s="633" t="s">
        <v>128</v>
      </c>
      <c r="BP18" s="633"/>
      <c r="BQ18" s="633"/>
      <c r="BR18" s="633"/>
      <c r="BS18" s="634" t="s">
        <v>128</v>
      </c>
      <c r="BT18" s="634"/>
      <c r="BU18" s="634"/>
      <c r="BV18" s="634"/>
      <c r="BW18" s="634"/>
      <c r="BX18" s="634"/>
      <c r="BY18" s="634"/>
      <c r="BZ18" s="634"/>
      <c r="CA18" s="634"/>
      <c r="CB18" s="638"/>
      <c r="CD18" s="645" t="s">
        <v>270</v>
      </c>
      <c r="CE18" s="646"/>
      <c r="CF18" s="646"/>
      <c r="CG18" s="646"/>
      <c r="CH18" s="646"/>
      <c r="CI18" s="646"/>
      <c r="CJ18" s="646"/>
      <c r="CK18" s="646"/>
      <c r="CL18" s="646"/>
      <c r="CM18" s="646"/>
      <c r="CN18" s="646"/>
      <c r="CO18" s="646"/>
      <c r="CP18" s="646"/>
      <c r="CQ18" s="647"/>
      <c r="CR18" s="630" t="s">
        <v>128</v>
      </c>
      <c r="CS18" s="631"/>
      <c r="CT18" s="631"/>
      <c r="CU18" s="631"/>
      <c r="CV18" s="631"/>
      <c r="CW18" s="631"/>
      <c r="CX18" s="631"/>
      <c r="CY18" s="632"/>
      <c r="CZ18" s="633" t="s">
        <v>128</v>
      </c>
      <c r="DA18" s="633"/>
      <c r="DB18" s="633"/>
      <c r="DC18" s="633"/>
      <c r="DD18" s="639" t="s">
        <v>128</v>
      </c>
      <c r="DE18" s="631"/>
      <c r="DF18" s="631"/>
      <c r="DG18" s="631"/>
      <c r="DH18" s="631"/>
      <c r="DI18" s="631"/>
      <c r="DJ18" s="631"/>
      <c r="DK18" s="631"/>
      <c r="DL18" s="631"/>
      <c r="DM18" s="631"/>
      <c r="DN18" s="631"/>
      <c r="DO18" s="631"/>
      <c r="DP18" s="632"/>
      <c r="DQ18" s="639" t="s">
        <v>128</v>
      </c>
      <c r="DR18" s="631"/>
      <c r="DS18" s="631"/>
      <c r="DT18" s="631"/>
      <c r="DU18" s="631"/>
      <c r="DV18" s="631"/>
      <c r="DW18" s="631"/>
      <c r="DX18" s="631"/>
      <c r="DY18" s="631"/>
      <c r="DZ18" s="631"/>
      <c r="EA18" s="631"/>
      <c r="EB18" s="631"/>
      <c r="EC18" s="640"/>
    </row>
    <row r="19" spans="2:133" ht="11.25" customHeight="1">
      <c r="B19" s="627" t="s">
        <v>271</v>
      </c>
      <c r="C19" s="628"/>
      <c r="D19" s="628"/>
      <c r="E19" s="628"/>
      <c r="F19" s="628"/>
      <c r="G19" s="628"/>
      <c r="H19" s="628"/>
      <c r="I19" s="628"/>
      <c r="J19" s="628"/>
      <c r="K19" s="628"/>
      <c r="L19" s="628"/>
      <c r="M19" s="628"/>
      <c r="N19" s="628"/>
      <c r="O19" s="628"/>
      <c r="P19" s="628"/>
      <c r="Q19" s="629"/>
      <c r="R19" s="630">
        <v>4903</v>
      </c>
      <c r="S19" s="631"/>
      <c r="T19" s="631"/>
      <c r="U19" s="631"/>
      <c r="V19" s="631"/>
      <c r="W19" s="631"/>
      <c r="X19" s="631"/>
      <c r="Y19" s="632"/>
      <c r="Z19" s="633">
        <v>0</v>
      </c>
      <c r="AA19" s="633"/>
      <c r="AB19" s="633"/>
      <c r="AC19" s="633"/>
      <c r="AD19" s="634">
        <v>4903</v>
      </c>
      <c r="AE19" s="634"/>
      <c r="AF19" s="634"/>
      <c r="AG19" s="634"/>
      <c r="AH19" s="634"/>
      <c r="AI19" s="634"/>
      <c r="AJ19" s="634"/>
      <c r="AK19" s="634"/>
      <c r="AL19" s="635">
        <v>0.1</v>
      </c>
      <c r="AM19" s="636"/>
      <c r="AN19" s="636"/>
      <c r="AO19" s="637"/>
      <c r="AP19" s="627" t="s">
        <v>272</v>
      </c>
      <c r="AQ19" s="628"/>
      <c r="AR19" s="628"/>
      <c r="AS19" s="628"/>
      <c r="AT19" s="628"/>
      <c r="AU19" s="628"/>
      <c r="AV19" s="628"/>
      <c r="AW19" s="628"/>
      <c r="AX19" s="628"/>
      <c r="AY19" s="628"/>
      <c r="AZ19" s="628"/>
      <c r="BA19" s="628"/>
      <c r="BB19" s="628"/>
      <c r="BC19" s="628"/>
      <c r="BD19" s="628"/>
      <c r="BE19" s="628"/>
      <c r="BF19" s="629"/>
      <c r="BG19" s="630" t="s">
        <v>128</v>
      </c>
      <c r="BH19" s="631"/>
      <c r="BI19" s="631"/>
      <c r="BJ19" s="631"/>
      <c r="BK19" s="631"/>
      <c r="BL19" s="631"/>
      <c r="BM19" s="631"/>
      <c r="BN19" s="632"/>
      <c r="BO19" s="633" t="s">
        <v>128</v>
      </c>
      <c r="BP19" s="633"/>
      <c r="BQ19" s="633"/>
      <c r="BR19" s="633"/>
      <c r="BS19" s="634" t="s">
        <v>128</v>
      </c>
      <c r="BT19" s="634"/>
      <c r="BU19" s="634"/>
      <c r="BV19" s="634"/>
      <c r="BW19" s="634"/>
      <c r="BX19" s="634"/>
      <c r="BY19" s="634"/>
      <c r="BZ19" s="634"/>
      <c r="CA19" s="634"/>
      <c r="CB19" s="638"/>
      <c r="CD19" s="645" t="s">
        <v>273</v>
      </c>
      <c r="CE19" s="646"/>
      <c r="CF19" s="646"/>
      <c r="CG19" s="646"/>
      <c r="CH19" s="646"/>
      <c r="CI19" s="646"/>
      <c r="CJ19" s="646"/>
      <c r="CK19" s="646"/>
      <c r="CL19" s="646"/>
      <c r="CM19" s="646"/>
      <c r="CN19" s="646"/>
      <c r="CO19" s="646"/>
      <c r="CP19" s="646"/>
      <c r="CQ19" s="647"/>
      <c r="CR19" s="630" t="s">
        <v>128</v>
      </c>
      <c r="CS19" s="631"/>
      <c r="CT19" s="631"/>
      <c r="CU19" s="631"/>
      <c r="CV19" s="631"/>
      <c r="CW19" s="631"/>
      <c r="CX19" s="631"/>
      <c r="CY19" s="632"/>
      <c r="CZ19" s="633" t="s">
        <v>128</v>
      </c>
      <c r="DA19" s="633"/>
      <c r="DB19" s="633"/>
      <c r="DC19" s="633"/>
      <c r="DD19" s="639" t="s">
        <v>128</v>
      </c>
      <c r="DE19" s="631"/>
      <c r="DF19" s="631"/>
      <c r="DG19" s="631"/>
      <c r="DH19" s="631"/>
      <c r="DI19" s="631"/>
      <c r="DJ19" s="631"/>
      <c r="DK19" s="631"/>
      <c r="DL19" s="631"/>
      <c r="DM19" s="631"/>
      <c r="DN19" s="631"/>
      <c r="DO19" s="631"/>
      <c r="DP19" s="632"/>
      <c r="DQ19" s="639" t="s">
        <v>128</v>
      </c>
      <c r="DR19" s="631"/>
      <c r="DS19" s="631"/>
      <c r="DT19" s="631"/>
      <c r="DU19" s="631"/>
      <c r="DV19" s="631"/>
      <c r="DW19" s="631"/>
      <c r="DX19" s="631"/>
      <c r="DY19" s="631"/>
      <c r="DZ19" s="631"/>
      <c r="EA19" s="631"/>
      <c r="EB19" s="631"/>
      <c r="EC19" s="640"/>
    </row>
    <row r="20" spans="2:133" ht="11.25" customHeight="1">
      <c r="B20" s="627" t="s">
        <v>274</v>
      </c>
      <c r="C20" s="628"/>
      <c r="D20" s="628"/>
      <c r="E20" s="628"/>
      <c r="F20" s="628"/>
      <c r="G20" s="628"/>
      <c r="H20" s="628"/>
      <c r="I20" s="628"/>
      <c r="J20" s="628"/>
      <c r="K20" s="628"/>
      <c r="L20" s="628"/>
      <c r="M20" s="628"/>
      <c r="N20" s="628"/>
      <c r="O20" s="628"/>
      <c r="P20" s="628"/>
      <c r="Q20" s="629"/>
      <c r="R20" s="630">
        <v>1528</v>
      </c>
      <c r="S20" s="631"/>
      <c r="T20" s="631"/>
      <c r="U20" s="631"/>
      <c r="V20" s="631"/>
      <c r="W20" s="631"/>
      <c r="X20" s="631"/>
      <c r="Y20" s="632"/>
      <c r="Z20" s="633">
        <v>0</v>
      </c>
      <c r="AA20" s="633"/>
      <c r="AB20" s="633"/>
      <c r="AC20" s="633"/>
      <c r="AD20" s="634">
        <v>1528</v>
      </c>
      <c r="AE20" s="634"/>
      <c r="AF20" s="634"/>
      <c r="AG20" s="634"/>
      <c r="AH20" s="634"/>
      <c r="AI20" s="634"/>
      <c r="AJ20" s="634"/>
      <c r="AK20" s="634"/>
      <c r="AL20" s="635">
        <v>0</v>
      </c>
      <c r="AM20" s="636"/>
      <c r="AN20" s="636"/>
      <c r="AO20" s="637"/>
      <c r="AP20" s="627" t="s">
        <v>275</v>
      </c>
      <c r="AQ20" s="628"/>
      <c r="AR20" s="628"/>
      <c r="AS20" s="628"/>
      <c r="AT20" s="628"/>
      <c r="AU20" s="628"/>
      <c r="AV20" s="628"/>
      <c r="AW20" s="628"/>
      <c r="AX20" s="628"/>
      <c r="AY20" s="628"/>
      <c r="AZ20" s="628"/>
      <c r="BA20" s="628"/>
      <c r="BB20" s="628"/>
      <c r="BC20" s="628"/>
      <c r="BD20" s="628"/>
      <c r="BE20" s="628"/>
      <c r="BF20" s="629"/>
      <c r="BG20" s="630" t="s">
        <v>128</v>
      </c>
      <c r="BH20" s="631"/>
      <c r="BI20" s="631"/>
      <c r="BJ20" s="631"/>
      <c r="BK20" s="631"/>
      <c r="BL20" s="631"/>
      <c r="BM20" s="631"/>
      <c r="BN20" s="632"/>
      <c r="BO20" s="633" t="s">
        <v>128</v>
      </c>
      <c r="BP20" s="633"/>
      <c r="BQ20" s="633"/>
      <c r="BR20" s="633"/>
      <c r="BS20" s="634" t="s">
        <v>128</v>
      </c>
      <c r="BT20" s="634"/>
      <c r="BU20" s="634"/>
      <c r="BV20" s="634"/>
      <c r="BW20" s="634"/>
      <c r="BX20" s="634"/>
      <c r="BY20" s="634"/>
      <c r="BZ20" s="634"/>
      <c r="CA20" s="634"/>
      <c r="CB20" s="638"/>
      <c r="CD20" s="645" t="s">
        <v>276</v>
      </c>
      <c r="CE20" s="646"/>
      <c r="CF20" s="646"/>
      <c r="CG20" s="646"/>
      <c r="CH20" s="646"/>
      <c r="CI20" s="646"/>
      <c r="CJ20" s="646"/>
      <c r="CK20" s="646"/>
      <c r="CL20" s="646"/>
      <c r="CM20" s="646"/>
      <c r="CN20" s="646"/>
      <c r="CO20" s="646"/>
      <c r="CP20" s="646"/>
      <c r="CQ20" s="647"/>
      <c r="CR20" s="630">
        <v>11859524</v>
      </c>
      <c r="CS20" s="631"/>
      <c r="CT20" s="631"/>
      <c r="CU20" s="631"/>
      <c r="CV20" s="631"/>
      <c r="CW20" s="631"/>
      <c r="CX20" s="631"/>
      <c r="CY20" s="632"/>
      <c r="CZ20" s="633">
        <v>100</v>
      </c>
      <c r="DA20" s="633"/>
      <c r="DB20" s="633"/>
      <c r="DC20" s="633"/>
      <c r="DD20" s="639">
        <v>1264262</v>
      </c>
      <c r="DE20" s="631"/>
      <c r="DF20" s="631"/>
      <c r="DG20" s="631"/>
      <c r="DH20" s="631"/>
      <c r="DI20" s="631"/>
      <c r="DJ20" s="631"/>
      <c r="DK20" s="631"/>
      <c r="DL20" s="631"/>
      <c r="DM20" s="631"/>
      <c r="DN20" s="631"/>
      <c r="DO20" s="631"/>
      <c r="DP20" s="632"/>
      <c r="DQ20" s="639">
        <v>7999000</v>
      </c>
      <c r="DR20" s="631"/>
      <c r="DS20" s="631"/>
      <c r="DT20" s="631"/>
      <c r="DU20" s="631"/>
      <c r="DV20" s="631"/>
      <c r="DW20" s="631"/>
      <c r="DX20" s="631"/>
      <c r="DY20" s="631"/>
      <c r="DZ20" s="631"/>
      <c r="EA20" s="631"/>
      <c r="EB20" s="631"/>
      <c r="EC20" s="640"/>
    </row>
    <row r="21" spans="2:133" ht="11.25" customHeight="1">
      <c r="B21" s="627" t="s">
        <v>277</v>
      </c>
      <c r="C21" s="628"/>
      <c r="D21" s="628"/>
      <c r="E21" s="628"/>
      <c r="F21" s="628"/>
      <c r="G21" s="628"/>
      <c r="H21" s="628"/>
      <c r="I21" s="628"/>
      <c r="J21" s="628"/>
      <c r="K21" s="628"/>
      <c r="L21" s="628"/>
      <c r="M21" s="628"/>
      <c r="N21" s="628"/>
      <c r="O21" s="628"/>
      <c r="P21" s="628"/>
      <c r="Q21" s="629"/>
      <c r="R21" s="630">
        <v>1238</v>
      </c>
      <c r="S21" s="631"/>
      <c r="T21" s="631"/>
      <c r="U21" s="631"/>
      <c r="V21" s="631"/>
      <c r="W21" s="631"/>
      <c r="X21" s="631"/>
      <c r="Y21" s="632"/>
      <c r="Z21" s="633">
        <v>0</v>
      </c>
      <c r="AA21" s="633"/>
      <c r="AB21" s="633"/>
      <c r="AC21" s="633"/>
      <c r="AD21" s="634">
        <v>1238</v>
      </c>
      <c r="AE21" s="634"/>
      <c r="AF21" s="634"/>
      <c r="AG21" s="634"/>
      <c r="AH21" s="634"/>
      <c r="AI21" s="634"/>
      <c r="AJ21" s="634"/>
      <c r="AK21" s="634"/>
      <c r="AL21" s="635">
        <v>0</v>
      </c>
      <c r="AM21" s="636"/>
      <c r="AN21" s="636"/>
      <c r="AO21" s="637"/>
      <c r="AP21" s="649" t="s">
        <v>278</v>
      </c>
      <c r="AQ21" s="650"/>
      <c r="AR21" s="650"/>
      <c r="AS21" s="650"/>
      <c r="AT21" s="650"/>
      <c r="AU21" s="650"/>
      <c r="AV21" s="650"/>
      <c r="AW21" s="650"/>
      <c r="AX21" s="650"/>
      <c r="AY21" s="650"/>
      <c r="AZ21" s="650"/>
      <c r="BA21" s="650"/>
      <c r="BB21" s="650"/>
      <c r="BC21" s="650"/>
      <c r="BD21" s="650"/>
      <c r="BE21" s="650"/>
      <c r="BF21" s="651"/>
      <c r="BG21" s="630" t="s">
        <v>128</v>
      </c>
      <c r="BH21" s="631"/>
      <c r="BI21" s="631"/>
      <c r="BJ21" s="631"/>
      <c r="BK21" s="631"/>
      <c r="BL21" s="631"/>
      <c r="BM21" s="631"/>
      <c r="BN21" s="632"/>
      <c r="BO21" s="633" t="s">
        <v>128</v>
      </c>
      <c r="BP21" s="633"/>
      <c r="BQ21" s="633"/>
      <c r="BR21" s="633"/>
      <c r="BS21" s="634" t="s">
        <v>128</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c r="B22" s="666" t="s">
        <v>279</v>
      </c>
      <c r="C22" s="667"/>
      <c r="D22" s="667"/>
      <c r="E22" s="667"/>
      <c r="F22" s="667"/>
      <c r="G22" s="667"/>
      <c r="H22" s="667"/>
      <c r="I22" s="667"/>
      <c r="J22" s="667"/>
      <c r="K22" s="667"/>
      <c r="L22" s="667"/>
      <c r="M22" s="667"/>
      <c r="N22" s="667"/>
      <c r="O22" s="667"/>
      <c r="P22" s="667"/>
      <c r="Q22" s="668"/>
      <c r="R22" s="630">
        <v>9071</v>
      </c>
      <c r="S22" s="631"/>
      <c r="T22" s="631"/>
      <c r="U22" s="631"/>
      <c r="V22" s="631"/>
      <c r="W22" s="631"/>
      <c r="X22" s="631"/>
      <c r="Y22" s="632"/>
      <c r="Z22" s="633">
        <v>0.1</v>
      </c>
      <c r="AA22" s="633"/>
      <c r="AB22" s="633"/>
      <c r="AC22" s="633"/>
      <c r="AD22" s="634">
        <v>9071</v>
      </c>
      <c r="AE22" s="634"/>
      <c r="AF22" s="634"/>
      <c r="AG22" s="634"/>
      <c r="AH22" s="634"/>
      <c r="AI22" s="634"/>
      <c r="AJ22" s="634"/>
      <c r="AK22" s="634"/>
      <c r="AL22" s="635">
        <v>0.10000000149011612</v>
      </c>
      <c r="AM22" s="636"/>
      <c r="AN22" s="636"/>
      <c r="AO22" s="637"/>
      <c r="AP22" s="649" t="s">
        <v>280</v>
      </c>
      <c r="AQ22" s="650"/>
      <c r="AR22" s="650"/>
      <c r="AS22" s="650"/>
      <c r="AT22" s="650"/>
      <c r="AU22" s="650"/>
      <c r="AV22" s="650"/>
      <c r="AW22" s="650"/>
      <c r="AX22" s="650"/>
      <c r="AY22" s="650"/>
      <c r="AZ22" s="650"/>
      <c r="BA22" s="650"/>
      <c r="BB22" s="650"/>
      <c r="BC22" s="650"/>
      <c r="BD22" s="650"/>
      <c r="BE22" s="650"/>
      <c r="BF22" s="651"/>
      <c r="BG22" s="630" t="s">
        <v>128</v>
      </c>
      <c r="BH22" s="631"/>
      <c r="BI22" s="631"/>
      <c r="BJ22" s="631"/>
      <c r="BK22" s="631"/>
      <c r="BL22" s="631"/>
      <c r="BM22" s="631"/>
      <c r="BN22" s="632"/>
      <c r="BO22" s="633" t="s">
        <v>128</v>
      </c>
      <c r="BP22" s="633"/>
      <c r="BQ22" s="633"/>
      <c r="BR22" s="633"/>
      <c r="BS22" s="634" t="s">
        <v>128</v>
      </c>
      <c r="BT22" s="634"/>
      <c r="BU22" s="634"/>
      <c r="BV22" s="634"/>
      <c r="BW22" s="634"/>
      <c r="BX22" s="634"/>
      <c r="BY22" s="634"/>
      <c r="BZ22" s="634"/>
      <c r="CA22" s="634"/>
      <c r="CB22" s="638"/>
      <c r="CD22" s="612" t="s">
        <v>281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c r="B23" s="627" t="s">
        <v>282</v>
      </c>
      <c r="C23" s="628"/>
      <c r="D23" s="628"/>
      <c r="E23" s="628"/>
      <c r="F23" s="628"/>
      <c r="G23" s="628"/>
      <c r="H23" s="628"/>
      <c r="I23" s="628"/>
      <c r="J23" s="628"/>
      <c r="K23" s="628"/>
      <c r="L23" s="628"/>
      <c r="M23" s="628"/>
      <c r="N23" s="628"/>
      <c r="O23" s="628"/>
      <c r="P23" s="628"/>
      <c r="Q23" s="629"/>
      <c r="R23" s="630">
        <v>5451552</v>
      </c>
      <c r="S23" s="631"/>
      <c r="T23" s="631"/>
      <c r="U23" s="631"/>
      <c r="V23" s="631"/>
      <c r="W23" s="631"/>
      <c r="X23" s="631"/>
      <c r="Y23" s="632"/>
      <c r="Z23" s="633">
        <v>43.9</v>
      </c>
      <c r="AA23" s="633"/>
      <c r="AB23" s="633"/>
      <c r="AC23" s="633"/>
      <c r="AD23" s="634">
        <v>4862239</v>
      </c>
      <c r="AE23" s="634"/>
      <c r="AF23" s="634"/>
      <c r="AG23" s="634"/>
      <c r="AH23" s="634"/>
      <c r="AI23" s="634"/>
      <c r="AJ23" s="634"/>
      <c r="AK23" s="634"/>
      <c r="AL23" s="635">
        <v>71</v>
      </c>
      <c r="AM23" s="636"/>
      <c r="AN23" s="636"/>
      <c r="AO23" s="637"/>
      <c r="AP23" s="649" t="s">
        <v>283</v>
      </c>
      <c r="AQ23" s="650"/>
      <c r="AR23" s="650"/>
      <c r="AS23" s="650"/>
      <c r="AT23" s="650"/>
      <c r="AU23" s="650"/>
      <c r="AV23" s="650"/>
      <c r="AW23" s="650"/>
      <c r="AX23" s="650"/>
      <c r="AY23" s="650"/>
      <c r="AZ23" s="650"/>
      <c r="BA23" s="650"/>
      <c r="BB23" s="650"/>
      <c r="BC23" s="650"/>
      <c r="BD23" s="650"/>
      <c r="BE23" s="650"/>
      <c r="BF23" s="651"/>
      <c r="BG23" s="630" t="s">
        <v>128</v>
      </c>
      <c r="BH23" s="631"/>
      <c r="BI23" s="631"/>
      <c r="BJ23" s="631"/>
      <c r="BK23" s="631"/>
      <c r="BL23" s="631"/>
      <c r="BM23" s="631"/>
      <c r="BN23" s="632"/>
      <c r="BO23" s="633" t="s">
        <v>128</v>
      </c>
      <c r="BP23" s="633"/>
      <c r="BQ23" s="633"/>
      <c r="BR23" s="633"/>
      <c r="BS23" s="634" t="s">
        <v>128</v>
      </c>
      <c r="BT23" s="634"/>
      <c r="BU23" s="634"/>
      <c r="BV23" s="634"/>
      <c r="BW23" s="634"/>
      <c r="BX23" s="634"/>
      <c r="BY23" s="634"/>
      <c r="BZ23" s="634"/>
      <c r="CA23" s="634"/>
      <c r="CB23" s="638"/>
      <c r="CD23" s="612" t="s">
        <v>223</v>
      </c>
      <c r="CE23" s="613"/>
      <c r="CF23" s="613"/>
      <c r="CG23" s="613"/>
      <c r="CH23" s="613"/>
      <c r="CI23" s="613"/>
      <c r="CJ23" s="613"/>
      <c r="CK23" s="613"/>
      <c r="CL23" s="613"/>
      <c r="CM23" s="613"/>
      <c r="CN23" s="613"/>
      <c r="CO23" s="613"/>
      <c r="CP23" s="613"/>
      <c r="CQ23" s="614"/>
      <c r="CR23" s="612" t="s">
        <v>284</v>
      </c>
      <c r="CS23" s="613"/>
      <c r="CT23" s="613"/>
      <c r="CU23" s="613"/>
      <c r="CV23" s="613"/>
      <c r="CW23" s="613"/>
      <c r="CX23" s="613"/>
      <c r="CY23" s="614"/>
      <c r="CZ23" s="612" t="s">
        <v>285</v>
      </c>
      <c r="DA23" s="613"/>
      <c r="DB23" s="613"/>
      <c r="DC23" s="614"/>
      <c r="DD23" s="612" t="s">
        <v>286</v>
      </c>
      <c r="DE23" s="613"/>
      <c r="DF23" s="613"/>
      <c r="DG23" s="613"/>
      <c r="DH23" s="613"/>
      <c r="DI23" s="613"/>
      <c r="DJ23" s="613"/>
      <c r="DK23" s="614"/>
      <c r="DL23" s="661" t="s">
        <v>287</v>
      </c>
      <c r="DM23" s="662"/>
      <c r="DN23" s="662"/>
      <c r="DO23" s="662"/>
      <c r="DP23" s="662"/>
      <c r="DQ23" s="662"/>
      <c r="DR23" s="662"/>
      <c r="DS23" s="662"/>
      <c r="DT23" s="662"/>
      <c r="DU23" s="662"/>
      <c r="DV23" s="663"/>
      <c r="DW23" s="612" t="s">
        <v>288</v>
      </c>
      <c r="DX23" s="613"/>
      <c r="DY23" s="613"/>
      <c r="DZ23" s="613"/>
      <c r="EA23" s="613"/>
      <c r="EB23" s="613"/>
      <c r="EC23" s="614"/>
    </row>
    <row r="24" spans="2:133" ht="11.25" customHeight="1">
      <c r="B24" s="627" t="s">
        <v>289</v>
      </c>
      <c r="C24" s="628"/>
      <c r="D24" s="628"/>
      <c r="E24" s="628"/>
      <c r="F24" s="628"/>
      <c r="G24" s="628"/>
      <c r="H24" s="628"/>
      <c r="I24" s="628"/>
      <c r="J24" s="628"/>
      <c r="K24" s="628"/>
      <c r="L24" s="628"/>
      <c r="M24" s="628"/>
      <c r="N24" s="628"/>
      <c r="O24" s="628"/>
      <c r="P24" s="628"/>
      <c r="Q24" s="629"/>
      <c r="R24" s="630">
        <v>4862239</v>
      </c>
      <c r="S24" s="631"/>
      <c r="T24" s="631"/>
      <c r="U24" s="631"/>
      <c r="V24" s="631"/>
      <c r="W24" s="631"/>
      <c r="X24" s="631"/>
      <c r="Y24" s="632"/>
      <c r="Z24" s="633">
        <v>39.1</v>
      </c>
      <c r="AA24" s="633"/>
      <c r="AB24" s="633"/>
      <c r="AC24" s="633"/>
      <c r="AD24" s="634">
        <v>4862239</v>
      </c>
      <c r="AE24" s="634"/>
      <c r="AF24" s="634"/>
      <c r="AG24" s="634"/>
      <c r="AH24" s="634"/>
      <c r="AI24" s="634"/>
      <c r="AJ24" s="634"/>
      <c r="AK24" s="634"/>
      <c r="AL24" s="635">
        <v>71</v>
      </c>
      <c r="AM24" s="636"/>
      <c r="AN24" s="636"/>
      <c r="AO24" s="637"/>
      <c r="AP24" s="649" t="s">
        <v>290</v>
      </c>
      <c r="AQ24" s="650"/>
      <c r="AR24" s="650"/>
      <c r="AS24" s="650"/>
      <c r="AT24" s="650"/>
      <c r="AU24" s="650"/>
      <c r="AV24" s="650"/>
      <c r="AW24" s="650"/>
      <c r="AX24" s="650"/>
      <c r="AY24" s="650"/>
      <c r="AZ24" s="650"/>
      <c r="BA24" s="650"/>
      <c r="BB24" s="650"/>
      <c r="BC24" s="650"/>
      <c r="BD24" s="650"/>
      <c r="BE24" s="650"/>
      <c r="BF24" s="651"/>
      <c r="BG24" s="630" t="s">
        <v>128</v>
      </c>
      <c r="BH24" s="631"/>
      <c r="BI24" s="631"/>
      <c r="BJ24" s="631"/>
      <c r="BK24" s="631"/>
      <c r="BL24" s="631"/>
      <c r="BM24" s="631"/>
      <c r="BN24" s="632"/>
      <c r="BO24" s="633" t="s">
        <v>128</v>
      </c>
      <c r="BP24" s="633"/>
      <c r="BQ24" s="633"/>
      <c r="BR24" s="633"/>
      <c r="BS24" s="634" t="s">
        <v>128</v>
      </c>
      <c r="BT24" s="634"/>
      <c r="BU24" s="634"/>
      <c r="BV24" s="634"/>
      <c r="BW24" s="634"/>
      <c r="BX24" s="634"/>
      <c r="BY24" s="634"/>
      <c r="BZ24" s="634"/>
      <c r="CA24" s="634"/>
      <c r="CB24" s="638"/>
      <c r="CD24" s="641" t="s">
        <v>291</v>
      </c>
      <c r="CE24" s="642"/>
      <c r="CF24" s="642"/>
      <c r="CG24" s="642"/>
      <c r="CH24" s="642"/>
      <c r="CI24" s="642"/>
      <c r="CJ24" s="642"/>
      <c r="CK24" s="642"/>
      <c r="CL24" s="642"/>
      <c r="CM24" s="642"/>
      <c r="CN24" s="642"/>
      <c r="CO24" s="642"/>
      <c r="CP24" s="642"/>
      <c r="CQ24" s="643"/>
      <c r="CR24" s="619">
        <v>5156479</v>
      </c>
      <c r="CS24" s="620"/>
      <c r="CT24" s="620"/>
      <c r="CU24" s="620"/>
      <c r="CV24" s="620"/>
      <c r="CW24" s="620"/>
      <c r="CX24" s="620"/>
      <c r="CY24" s="621"/>
      <c r="CZ24" s="624">
        <v>43.5</v>
      </c>
      <c r="DA24" s="625"/>
      <c r="DB24" s="625"/>
      <c r="DC24" s="644"/>
      <c r="DD24" s="672">
        <v>3625857</v>
      </c>
      <c r="DE24" s="620"/>
      <c r="DF24" s="620"/>
      <c r="DG24" s="620"/>
      <c r="DH24" s="620"/>
      <c r="DI24" s="620"/>
      <c r="DJ24" s="620"/>
      <c r="DK24" s="621"/>
      <c r="DL24" s="672">
        <v>3383706</v>
      </c>
      <c r="DM24" s="620"/>
      <c r="DN24" s="620"/>
      <c r="DO24" s="620"/>
      <c r="DP24" s="620"/>
      <c r="DQ24" s="620"/>
      <c r="DR24" s="620"/>
      <c r="DS24" s="620"/>
      <c r="DT24" s="620"/>
      <c r="DU24" s="620"/>
      <c r="DV24" s="621"/>
      <c r="DW24" s="624">
        <v>48.1</v>
      </c>
      <c r="DX24" s="625"/>
      <c r="DY24" s="625"/>
      <c r="DZ24" s="625"/>
      <c r="EA24" s="625"/>
      <c r="EB24" s="625"/>
      <c r="EC24" s="626"/>
    </row>
    <row r="25" spans="2:133" ht="11.25" customHeight="1">
      <c r="B25" s="627" t="s">
        <v>292</v>
      </c>
      <c r="C25" s="628"/>
      <c r="D25" s="628"/>
      <c r="E25" s="628"/>
      <c r="F25" s="628"/>
      <c r="G25" s="628"/>
      <c r="H25" s="628"/>
      <c r="I25" s="628"/>
      <c r="J25" s="628"/>
      <c r="K25" s="628"/>
      <c r="L25" s="628"/>
      <c r="M25" s="628"/>
      <c r="N25" s="628"/>
      <c r="O25" s="628"/>
      <c r="P25" s="628"/>
      <c r="Q25" s="629"/>
      <c r="R25" s="630">
        <v>501838</v>
      </c>
      <c r="S25" s="631"/>
      <c r="T25" s="631"/>
      <c r="U25" s="631"/>
      <c r="V25" s="631"/>
      <c r="W25" s="631"/>
      <c r="X25" s="631"/>
      <c r="Y25" s="632"/>
      <c r="Z25" s="633">
        <v>4</v>
      </c>
      <c r="AA25" s="633"/>
      <c r="AB25" s="633"/>
      <c r="AC25" s="633"/>
      <c r="AD25" s="634" t="s">
        <v>128</v>
      </c>
      <c r="AE25" s="634"/>
      <c r="AF25" s="634"/>
      <c r="AG25" s="634"/>
      <c r="AH25" s="634"/>
      <c r="AI25" s="634"/>
      <c r="AJ25" s="634"/>
      <c r="AK25" s="634"/>
      <c r="AL25" s="635" t="s">
        <v>128</v>
      </c>
      <c r="AM25" s="636"/>
      <c r="AN25" s="636"/>
      <c r="AO25" s="637"/>
      <c r="AP25" s="649" t="s">
        <v>293</v>
      </c>
      <c r="AQ25" s="650"/>
      <c r="AR25" s="650"/>
      <c r="AS25" s="650"/>
      <c r="AT25" s="650"/>
      <c r="AU25" s="650"/>
      <c r="AV25" s="650"/>
      <c r="AW25" s="650"/>
      <c r="AX25" s="650"/>
      <c r="AY25" s="650"/>
      <c r="AZ25" s="650"/>
      <c r="BA25" s="650"/>
      <c r="BB25" s="650"/>
      <c r="BC25" s="650"/>
      <c r="BD25" s="650"/>
      <c r="BE25" s="650"/>
      <c r="BF25" s="651"/>
      <c r="BG25" s="630" t="s">
        <v>128</v>
      </c>
      <c r="BH25" s="631"/>
      <c r="BI25" s="631"/>
      <c r="BJ25" s="631"/>
      <c r="BK25" s="631"/>
      <c r="BL25" s="631"/>
      <c r="BM25" s="631"/>
      <c r="BN25" s="632"/>
      <c r="BO25" s="633" t="s">
        <v>128</v>
      </c>
      <c r="BP25" s="633"/>
      <c r="BQ25" s="633"/>
      <c r="BR25" s="633"/>
      <c r="BS25" s="634" t="s">
        <v>128</v>
      </c>
      <c r="BT25" s="634"/>
      <c r="BU25" s="634"/>
      <c r="BV25" s="634"/>
      <c r="BW25" s="634"/>
      <c r="BX25" s="634"/>
      <c r="BY25" s="634"/>
      <c r="BZ25" s="634"/>
      <c r="CA25" s="634"/>
      <c r="CB25" s="638"/>
      <c r="CD25" s="645" t="s">
        <v>294</v>
      </c>
      <c r="CE25" s="646"/>
      <c r="CF25" s="646"/>
      <c r="CG25" s="646"/>
      <c r="CH25" s="646"/>
      <c r="CI25" s="646"/>
      <c r="CJ25" s="646"/>
      <c r="CK25" s="646"/>
      <c r="CL25" s="646"/>
      <c r="CM25" s="646"/>
      <c r="CN25" s="646"/>
      <c r="CO25" s="646"/>
      <c r="CP25" s="646"/>
      <c r="CQ25" s="647"/>
      <c r="CR25" s="630">
        <v>1913134</v>
      </c>
      <c r="CS25" s="669"/>
      <c r="CT25" s="669"/>
      <c r="CU25" s="669"/>
      <c r="CV25" s="669"/>
      <c r="CW25" s="669"/>
      <c r="CX25" s="669"/>
      <c r="CY25" s="670"/>
      <c r="CZ25" s="635">
        <v>16.100000000000001</v>
      </c>
      <c r="DA25" s="664"/>
      <c r="DB25" s="664"/>
      <c r="DC25" s="671"/>
      <c r="DD25" s="639">
        <v>1720997</v>
      </c>
      <c r="DE25" s="669"/>
      <c r="DF25" s="669"/>
      <c r="DG25" s="669"/>
      <c r="DH25" s="669"/>
      <c r="DI25" s="669"/>
      <c r="DJ25" s="669"/>
      <c r="DK25" s="670"/>
      <c r="DL25" s="639">
        <v>1480735</v>
      </c>
      <c r="DM25" s="669"/>
      <c r="DN25" s="669"/>
      <c r="DO25" s="669"/>
      <c r="DP25" s="669"/>
      <c r="DQ25" s="669"/>
      <c r="DR25" s="669"/>
      <c r="DS25" s="669"/>
      <c r="DT25" s="669"/>
      <c r="DU25" s="669"/>
      <c r="DV25" s="670"/>
      <c r="DW25" s="635">
        <v>21.1</v>
      </c>
      <c r="DX25" s="664"/>
      <c r="DY25" s="664"/>
      <c r="DZ25" s="664"/>
      <c r="EA25" s="664"/>
      <c r="EB25" s="664"/>
      <c r="EC25" s="665"/>
    </row>
    <row r="26" spans="2:133" ht="11.25" customHeight="1">
      <c r="B26" s="627" t="s">
        <v>295</v>
      </c>
      <c r="C26" s="628"/>
      <c r="D26" s="628"/>
      <c r="E26" s="628"/>
      <c r="F26" s="628"/>
      <c r="G26" s="628"/>
      <c r="H26" s="628"/>
      <c r="I26" s="628"/>
      <c r="J26" s="628"/>
      <c r="K26" s="628"/>
      <c r="L26" s="628"/>
      <c r="M26" s="628"/>
      <c r="N26" s="628"/>
      <c r="O26" s="628"/>
      <c r="P26" s="628"/>
      <c r="Q26" s="629"/>
      <c r="R26" s="630">
        <v>87475</v>
      </c>
      <c r="S26" s="631"/>
      <c r="T26" s="631"/>
      <c r="U26" s="631"/>
      <c r="V26" s="631"/>
      <c r="W26" s="631"/>
      <c r="X26" s="631"/>
      <c r="Y26" s="632"/>
      <c r="Z26" s="633">
        <v>0.7</v>
      </c>
      <c r="AA26" s="633"/>
      <c r="AB26" s="633"/>
      <c r="AC26" s="633"/>
      <c r="AD26" s="634" t="s">
        <v>128</v>
      </c>
      <c r="AE26" s="634"/>
      <c r="AF26" s="634"/>
      <c r="AG26" s="634"/>
      <c r="AH26" s="634"/>
      <c r="AI26" s="634"/>
      <c r="AJ26" s="634"/>
      <c r="AK26" s="634"/>
      <c r="AL26" s="635" t="s">
        <v>128</v>
      </c>
      <c r="AM26" s="636"/>
      <c r="AN26" s="636"/>
      <c r="AO26" s="637"/>
      <c r="AP26" s="649" t="s">
        <v>296</v>
      </c>
      <c r="AQ26" s="679"/>
      <c r="AR26" s="679"/>
      <c r="AS26" s="679"/>
      <c r="AT26" s="679"/>
      <c r="AU26" s="679"/>
      <c r="AV26" s="679"/>
      <c r="AW26" s="679"/>
      <c r="AX26" s="679"/>
      <c r="AY26" s="679"/>
      <c r="AZ26" s="679"/>
      <c r="BA26" s="679"/>
      <c r="BB26" s="679"/>
      <c r="BC26" s="679"/>
      <c r="BD26" s="679"/>
      <c r="BE26" s="679"/>
      <c r="BF26" s="651"/>
      <c r="BG26" s="630" t="s">
        <v>128</v>
      </c>
      <c r="BH26" s="631"/>
      <c r="BI26" s="631"/>
      <c r="BJ26" s="631"/>
      <c r="BK26" s="631"/>
      <c r="BL26" s="631"/>
      <c r="BM26" s="631"/>
      <c r="BN26" s="632"/>
      <c r="BO26" s="633" t="s">
        <v>128</v>
      </c>
      <c r="BP26" s="633"/>
      <c r="BQ26" s="633"/>
      <c r="BR26" s="633"/>
      <c r="BS26" s="634" t="s">
        <v>128</v>
      </c>
      <c r="BT26" s="634"/>
      <c r="BU26" s="634"/>
      <c r="BV26" s="634"/>
      <c r="BW26" s="634"/>
      <c r="BX26" s="634"/>
      <c r="BY26" s="634"/>
      <c r="BZ26" s="634"/>
      <c r="CA26" s="634"/>
      <c r="CB26" s="638"/>
      <c r="CD26" s="645" t="s">
        <v>297</v>
      </c>
      <c r="CE26" s="646"/>
      <c r="CF26" s="646"/>
      <c r="CG26" s="646"/>
      <c r="CH26" s="646"/>
      <c r="CI26" s="646"/>
      <c r="CJ26" s="646"/>
      <c r="CK26" s="646"/>
      <c r="CL26" s="646"/>
      <c r="CM26" s="646"/>
      <c r="CN26" s="646"/>
      <c r="CO26" s="646"/>
      <c r="CP26" s="646"/>
      <c r="CQ26" s="647"/>
      <c r="CR26" s="630">
        <v>1172198</v>
      </c>
      <c r="CS26" s="631"/>
      <c r="CT26" s="631"/>
      <c r="CU26" s="631"/>
      <c r="CV26" s="631"/>
      <c r="CW26" s="631"/>
      <c r="CX26" s="631"/>
      <c r="CY26" s="632"/>
      <c r="CZ26" s="635">
        <v>9.9</v>
      </c>
      <c r="DA26" s="664"/>
      <c r="DB26" s="664"/>
      <c r="DC26" s="671"/>
      <c r="DD26" s="639">
        <v>1042198</v>
      </c>
      <c r="DE26" s="631"/>
      <c r="DF26" s="631"/>
      <c r="DG26" s="631"/>
      <c r="DH26" s="631"/>
      <c r="DI26" s="631"/>
      <c r="DJ26" s="631"/>
      <c r="DK26" s="632"/>
      <c r="DL26" s="639" t="s">
        <v>128</v>
      </c>
      <c r="DM26" s="631"/>
      <c r="DN26" s="631"/>
      <c r="DO26" s="631"/>
      <c r="DP26" s="631"/>
      <c r="DQ26" s="631"/>
      <c r="DR26" s="631"/>
      <c r="DS26" s="631"/>
      <c r="DT26" s="631"/>
      <c r="DU26" s="631"/>
      <c r="DV26" s="632"/>
      <c r="DW26" s="635" t="s">
        <v>128</v>
      </c>
      <c r="DX26" s="664"/>
      <c r="DY26" s="664"/>
      <c r="DZ26" s="664"/>
      <c r="EA26" s="664"/>
      <c r="EB26" s="664"/>
      <c r="EC26" s="665"/>
    </row>
    <row r="27" spans="2:133" ht="11.25" customHeight="1">
      <c r="B27" s="627" t="s">
        <v>298</v>
      </c>
      <c r="C27" s="628"/>
      <c r="D27" s="628"/>
      <c r="E27" s="628"/>
      <c r="F27" s="628"/>
      <c r="G27" s="628"/>
      <c r="H27" s="628"/>
      <c r="I27" s="628"/>
      <c r="J27" s="628"/>
      <c r="K27" s="628"/>
      <c r="L27" s="628"/>
      <c r="M27" s="628"/>
      <c r="N27" s="628"/>
      <c r="O27" s="628"/>
      <c r="P27" s="628"/>
      <c r="Q27" s="629"/>
      <c r="R27" s="630">
        <v>7425745</v>
      </c>
      <c r="S27" s="631"/>
      <c r="T27" s="631"/>
      <c r="U27" s="631"/>
      <c r="V27" s="631"/>
      <c r="W27" s="631"/>
      <c r="X27" s="631"/>
      <c r="Y27" s="632"/>
      <c r="Z27" s="633">
        <v>59.7</v>
      </c>
      <c r="AA27" s="633"/>
      <c r="AB27" s="633"/>
      <c r="AC27" s="633"/>
      <c r="AD27" s="634">
        <v>6836432</v>
      </c>
      <c r="AE27" s="634"/>
      <c r="AF27" s="634"/>
      <c r="AG27" s="634"/>
      <c r="AH27" s="634"/>
      <c r="AI27" s="634"/>
      <c r="AJ27" s="634"/>
      <c r="AK27" s="634"/>
      <c r="AL27" s="635">
        <v>99.900001525878906</v>
      </c>
      <c r="AM27" s="636"/>
      <c r="AN27" s="636"/>
      <c r="AO27" s="637"/>
      <c r="AP27" s="627" t="s">
        <v>299</v>
      </c>
      <c r="AQ27" s="628"/>
      <c r="AR27" s="628"/>
      <c r="AS27" s="628"/>
      <c r="AT27" s="628"/>
      <c r="AU27" s="628"/>
      <c r="AV27" s="628"/>
      <c r="AW27" s="628"/>
      <c r="AX27" s="628"/>
      <c r="AY27" s="628"/>
      <c r="AZ27" s="628"/>
      <c r="BA27" s="628"/>
      <c r="BB27" s="628"/>
      <c r="BC27" s="628"/>
      <c r="BD27" s="628"/>
      <c r="BE27" s="628"/>
      <c r="BF27" s="629"/>
      <c r="BG27" s="630">
        <v>1429825</v>
      </c>
      <c r="BH27" s="631"/>
      <c r="BI27" s="631"/>
      <c r="BJ27" s="631"/>
      <c r="BK27" s="631"/>
      <c r="BL27" s="631"/>
      <c r="BM27" s="631"/>
      <c r="BN27" s="632"/>
      <c r="BO27" s="633">
        <v>100</v>
      </c>
      <c r="BP27" s="633"/>
      <c r="BQ27" s="633"/>
      <c r="BR27" s="633"/>
      <c r="BS27" s="634" t="s">
        <v>128</v>
      </c>
      <c r="BT27" s="634"/>
      <c r="BU27" s="634"/>
      <c r="BV27" s="634"/>
      <c r="BW27" s="634"/>
      <c r="BX27" s="634"/>
      <c r="BY27" s="634"/>
      <c r="BZ27" s="634"/>
      <c r="CA27" s="634"/>
      <c r="CB27" s="638"/>
      <c r="CD27" s="645" t="s">
        <v>300</v>
      </c>
      <c r="CE27" s="646"/>
      <c r="CF27" s="646"/>
      <c r="CG27" s="646"/>
      <c r="CH27" s="646"/>
      <c r="CI27" s="646"/>
      <c r="CJ27" s="646"/>
      <c r="CK27" s="646"/>
      <c r="CL27" s="646"/>
      <c r="CM27" s="646"/>
      <c r="CN27" s="646"/>
      <c r="CO27" s="646"/>
      <c r="CP27" s="646"/>
      <c r="CQ27" s="647"/>
      <c r="CR27" s="630">
        <v>1631975</v>
      </c>
      <c r="CS27" s="669"/>
      <c r="CT27" s="669"/>
      <c r="CU27" s="669"/>
      <c r="CV27" s="669"/>
      <c r="CW27" s="669"/>
      <c r="CX27" s="669"/>
      <c r="CY27" s="670"/>
      <c r="CZ27" s="635">
        <v>13.8</v>
      </c>
      <c r="DA27" s="664"/>
      <c r="DB27" s="664"/>
      <c r="DC27" s="671"/>
      <c r="DD27" s="639">
        <v>377602</v>
      </c>
      <c r="DE27" s="669"/>
      <c r="DF27" s="669"/>
      <c r="DG27" s="669"/>
      <c r="DH27" s="669"/>
      <c r="DI27" s="669"/>
      <c r="DJ27" s="669"/>
      <c r="DK27" s="670"/>
      <c r="DL27" s="639">
        <v>375713</v>
      </c>
      <c r="DM27" s="669"/>
      <c r="DN27" s="669"/>
      <c r="DO27" s="669"/>
      <c r="DP27" s="669"/>
      <c r="DQ27" s="669"/>
      <c r="DR27" s="669"/>
      <c r="DS27" s="669"/>
      <c r="DT27" s="669"/>
      <c r="DU27" s="669"/>
      <c r="DV27" s="670"/>
      <c r="DW27" s="635">
        <v>5.3</v>
      </c>
      <c r="DX27" s="664"/>
      <c r="DY27" s="664"/>
      <c r="DZ27" s="664"/>
      <c r="EA27" s="664"/>
      <c r="EB27" s="664"/>
      <c r="EC27" s="665"/>
    </row>
    <row r="28" spans="2:133" ht="11.25" customHeight="1">
      <c r="B28" s="627" t="s">
        <v>301</v>
      </c>
      <c r="C28" s="628"/>
      <c r="D28" s="628"/>
      <c r="E28" s="628"/>
      <c r="F28" s="628"/>
      <c r="G28" s="628"/>
      <c r="H28" s="628"/>
      <c r="I28" s="628"/>
      <c r="J28" s="628"/>
      <c r="K28" s="628"/>
      <c r="L28" s="628"/>
      <c r="M28" s="628"/>
      <c r="N28" s="628"/>
      <c r="O28" s="628"/>
      <c r="P28" s="628"/>
      <c r="Q28" s="629"/>
      <c r="R28" s="630">
        <v>1696</v>
      </c>
      <c r="S28" s="631"/>
      <c r="T28" s="631"/>
      <c r="U28" s="631"/>
      <c r="V28" s="631"/>
      <c r="W28" s="631"/>
      <c r="X28" s="631"/>
      <c r="Y28" s="632"/>
      <c r="Z28" s="633">
        <v>0</v>
      </c>
      <c r="AA28" s="633"/>
      <c r="AB28" s="633"/>
      <c r="AC28" s="633"/>
      <c r="AD28" s="634">
        <v>1696</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302</v>
      </c>
      <c r="CE28" s="646"/>
      <c r="CF28" s="646"/>
      <c r="CG28" s="646"/>
      <c r="CH28" s="646"/>
      <c r="CI28" s="646"/>
      <c r="CJ28" s="646"/>
      <c r="CK28" s="646"/>
      <c r="CL28" s="646"/>
      <c r="CM28" s="646"/>
      <c r="CN28" s="646"/>
      <c r="CO28" s="646"/>
      <c r="CP28" s="646"/>
      <c r="CQ28" s="647"/>
      <c r="CR28" s="630">
        <v>1611370</v>
      </c>
      <c r="CS28" s="631"/>
      <c r="CT28" s="631"/>
      <c r="CU28" s="631"/>
      <c r="CV28" s="631"/>
      <c r="CW28" s="631"/>
      <c r="CX28" s="631"/>
      <c r="CY28" s="632"/>
      <c r="CZ28" s="635">
        <v>13.6</v>
      </c>
      <c r="DA28" s="664"/>
      <c r="DB28" s="664"/>
      <c r="DC28" s="671"/>
      <c r="DD28" s="639">
        <v>1527258</v>
      </c>
      <c r="DE28" s="631"/>
      <c r="DF28" s="631"/>
      <c r="DG28" s="631"/>
      <c r="DH28" s="631"/>
      <c r="DI28" s="631"/>
      <c r="DJ28" s="631"/>
      <c r="DK28" s="632"/>
      <c r="DL28" s="639">
        <v>1527258</v>
      </c>
      <c r="DM28" s="631"/>
      <c r="DN28" s="631"/>
      <c r="DO28" s="631"/>
      <c r="DP28" s="631"/>
      <c r="DQ28" s="631"/>
      <c r="DR28" s="631"/>
      <c r="DS28" s="631"/>
      <c r="DT28" s="631"/>
      <c r="DU28" s="631"/>
      <c r="DV28" s="632"/>
      <c r="DW28" s="635">
        <v>21.7</v>
      </c>
      <c r="DX28" s="664"/>
      <c r="DY28" s="664"/>
      <c r="DZ28" s="664"/>
      <c r="EA28" s="664"/>
      <c r="EB28" s="664"/>
      <c r="EC28" s="665"/>
    </row>
    <row r="29" spans="2:133" ht="11.25" customHeight="1">
      <c r="B29" s="627" t="s">
        <v>303</v>
      </c>
      <c r="C29" s="628"/>
      <c r="D29" s="628"/>
      <c r="E29" s="628"/>
      <c r="F29" s="628"/>
      <c r="G29" s="628"/>
      <c r="H29" s="628"/>
      <c r="I29" s="628"/>
      <c r="J29" s="628"/>
      <c r="K29" s="628"/>
      <c r="L29" s="628"/>
      <c r="M29" s="628"/>
      <c r="N29" s="628"/>
      <c r="O29" s="628"/>
      <c r="P29" s="628"/>
      <c r="Q29" s="629"/>
      <c r="R29" s="630">
        <v>13076</v>
      </c>
      <c r="S29" s="631"/>
      <c r="T29" s="631"/>
      <c r="U29" s="631"/>
      <c r="V29" s="631"/>
      <c r="W29" s="631"/>
      <c r="X29" s="631"/>
      <c r="Y29" s="632"/>
      <c r="Z29" s="633">
        <v>0.1</v>
      </c>
      <c r="AA29" s="633"/>
      <c r="AB29" s="633"/>
      <c r="AC29" s="633"/>
      <c r="AD29" s="634" t="s">
        <v>128</v>
      </c>
      <c r="AE29" s="634"/>
      <c r="AF29" s="634"/>
      <c r="AG29" s="634"/>
      <c r="AH29" s="634"/>
      <c r="AI29" s="634"/>
      <c r="AJ29" s="634"/>
      <c r="AK29" s="634"/>
      <c r="AL29" s="635" t="s">
        <v>128</v>
      </c>
      <c r="AM29" s="636"/>
      <c r="AN29" s="636"/>
      <c r="AO29" s="637"/>
      <c r="AP29" s="680"/>
      <c r="AQ29" s="681"/>
      <c r="AR29" s="681"/>
      <c r="AS29" s="681"/>
      <c r="AT29" s="681"/>
      <c r="AU29" s="681"/>
      <c r="AV29" s="681"/>
      <c r="AW29" s="681"/>
      <c r="AX29" s="681"/>
      <c r="AY29" s="681"/>
      <c r="AZ29" s="681"/>
      <c r="BA29" s="681"/>
      <c r="BB29" s="681"/>
      <c r="BC29" s="681"/>
      <c r="BD29" s="681"/>
      <c r="BE29" s="681"/>
      <c r="BF29" s="682"/>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304</v>
      </c>
      <c r="CE29" s="674"/>
      <c r="CF29" s="645" t="s">
        <v>70</v>
      </c>
      <c r="CG29" s="646"/>
      <c r="CH29" s="646"/>
      <c r="CI29" s="646"/>
      <c r="CJ29" s="646"/>
      <c r="CK29" s="646"/>
      <c r="CL29" s="646"/>
      <c r="CM29" s="646"/>
      <c r="CN29" s="646"/>
      <c r="CO29" s="646"/>
      <c r="CP29" s="646"/>
      <c r="CQ29" s="647"/>
      <c r="CR29" s="630">
        <v>1611370</v>
      </c>
      <c r="CS29" s="669"/>
      <c r="CT29" s="669"/>
      <c r="CU29" s="669"/>
      <c r="CV29" s="669"/>
      <c r="CW29" s="669"/>
      <c r="CX29" s="669"/>
      <c r="CY29" s="670"/>
      <c r="CZ29" s="635">
        <v>13.6</v>
      </c>
      <c r="DA29" s="664"/>
      <c r="DB29" s="664"/>
      <c r="DC29" s="671"/>
      <c r="DD29" s="639">
        <v>1527258</v>
      </c>
      <c r="DE29" s="669"/>
      <c r="DF29" s="669"/>
      <c r="DG29" s="669"/>
      <c r="DH29" s="669"/>
      <c r="DI29" s="669"/>
      <c r="DJ29" s="669"/>
      <c r="DK29" s="670"/>
      <c r="DL29" s="639">
        <v>1527258</v>
      </c>
      <c r="DM29" s="669"/>
      <c r="DN29" s="669"/>
      <c r="DO29" s="669"/>
      <c r="DP29" s="669"/>
      <c r="DQ29" s="669"/>
      <c r="DR29" s="669"/>
      <c r="DS29" s="669"/>
      <c r="DT29" s="669"/>
      <c r="DU29" s="669"/>
      <c r="DV29" s="670"/>
      <c r="DW29" s="635">
        <v>21.7</v>
      </c>
      <c r="DX29" s="664"/>
      <c r="DY29" s="664"/>
      <c r="DZ29" s="664"/>
      <c r="EA29" s="664"/>
      <c r="EB29" s="664"/>
      <c r="EC29" s="665"/>
    </row>
    <row r="30" spans="2:133" ht="11.25" customHeight="1">
      <c r="B30" s="627" t="s">
        <v>305</v>
      </c>
      <c r="C30" s="628"/>
      <c r="D30" s="628"/>
      <c r="E30" s="628"/>
      <c r="F30" s="628"/>
      <c r="G30" s="628"/>
      <c r="H30" s="628"/>
      <c r="I30" s="628"/>
      <c r="J30" s="628"/>
      <c r="K30" s="628"/>
      <c r="L30" s="628"/>
      <c r="M30" s="628"/>
      <c r="N30" s="628"/>
      <c r="O30" s="628"/>
      <c r="P30" s="628"/>
      <c r="Q30" s="629"/>
      <c r="R30" s="630">
        <v>62046</v>
      </c>
      <c r="S30" s="631"/>
      <c r="T30" s="631"/>
      <c r="U30" s="631"/>
      <c r="V30" s="631"/>
      <c r="W30" s="631"/>
      <c r="X30" s="631"/>
      <c r="Y30" s="632"/>
      <c r="Z30" s="633">
        <v>0.5</v>
      </c>
      <c r="AA30" s="633"/>
      <c r="AB30" s="633"/>
      <c r="AC30" s="633"/>
      <c r="AD30" s="634">
        <v>5557</v>
      </c>
      <c r="AE30" s="634"/>
      <c r="AF30" s="634"/>
      <c r="AG30" s="634"/>
      <c r="AH30" s="634"/>
      <c r="AI30" s="634"/>
      <c r="AJ30" s="634"/>
      <c r="AK30" s="634"/>
      <c r="AL30" s="635">
        <v>0.1</v>
      </c>
      <c r="AM30" s="636"/>
      <c r="AN30" s="636"/>
      <c r="AO30" s="637"/>
      <c r="AP30" s="609" t="s">
        <v>223</v>
      </c>
      <c r="AQ30" s="610"/>
      <c r="AR30" s="610"/>
      <c r="AS30" s="610"/>
      <c r="AT30" s="610"/>
      <c r="AU30" s="610"/>
      <c r="AV30" s="610"/>
      <c r="AW30" s="610"/>
      <c r="AX30" s="610"/>
      <c r="AY30" s="610"/>
      <c r="AZ30" s="610"/>
      <c r="BA30" s="610"/>
      <c r="BB30" s="610"/>
      <c r="BC30" s="610"/>
      <c r="BD30" s="610"/>
      <c r="BE30" s="610"/>
      <c r="BF30" s="611"/>
      <c r="BG30" s="609" t="s">
        <v>306</v>
      </c>
      <c r="BH30" s="683"/>
      <c r="BI30" s="683"/>
      <c r="BJ30" s="683"/>
      <c r="BK30" s="683"/>
      <c r="BL30" s="683"/>
      <c r="BM30" s="683"/>
      <c r="BN30" s="683"/>
      <c r="BO30" s="683"/>
      <c r="BP30" s="683"/>
      <c r="BQ30" s="684"/>
      <c r="BR30" s="609" t="s">
        <v>307</v>
      </c>
      <c r="BS30" s="683"/>
      <c r="BT30" s="683"/>
      <c r="BU30" s="683"/>
      <c r="BV30" s="683"/>
      <c r="BW30" s="683"/>
      <c r="BX30" s="683"/>
      <c r="BY30" s="683"/>
      <c r="BZ30" s="683"/>
      <c r="CA30" s="683"/>
      <c r="CB30" s="684"/>
      <c r="CD30" s="675"/>
      <c r="CE30" s="676"/>
      <c r="CF30" s="645" t="s">
        <v>308</v>
      </c>
      <c r="CG30" s="646"/>
      <c r="CH30" s="646"/>
      <c r="CI30" s="646"/>
      <c r="CJ30" s="646"/>
      <c r="CK30" s="646"/>
      <c r="CL30" s="646"/>
      <c r="CM30" s="646"/>
      <c r="CN30" s="646"/>
      <c r="CO30" s="646"/>
      <c r="CP30" s="646"/>
      <c r="CQ30" s="647"/>
      <c r="CR30" s="630">
        <v>1568839</v>
      </c>
      <c r="CS30" s="631"/>
      <c r="CT30" s="631"/>
      <c r="CU30" s="631"/>
      <c r="CV30" s="631"/>
      <c r="CW30" s="631"/>
      <c r="CX30" s="631"/>
      <c r="CY30" s="632"/>
      <c r="CZ30" s="635">
        <v>13.2</v>
      </c>
      <c r="DA30" s="664"/>
      <c r="DB30" s="664"/>
      <c r="DC30" s="671"/>
      <c r="DD30" s="639">
        <v>1484727</v>
      </c>
      <c r="DE30" s="631"/>
      <c r="DF30" s="631"/>
      <c r="DG30" s="631"/>
      <c r="DH30" s="631"/>
      <c r="DI30" s="631"/>
      <c r="DJ30" s="631"/>
      <c r="DK30" s="632"/>
      <c r="DL30" s="639">
        <v>1484727</v>
      </c>
      <c r="DM30" s="631"/>
      <c r="DN30" s="631"/>
      <c r="DO30" s="631"/>
      <c r="DP30" s="631"/>
      <c r="DQ30" s="631"/>
      <c r="DR30" s="631"/>
      <c r="DS30" s="631"/>
      <c r="DT30" s="631"/>
      <c r="DU30" s="631"/>
      <c r="DV30" s="632"/>
      <c r="DW30" s="635">
        <v>21.1</v>
      </c>
      <c r="DX30" s="664"/>
      <c r="DY30" s="664"/>
      <c r="DZ30" s="664"/>
      <c r="EA30" s="664"/>
      <c r="EB30" s="664"/>
      <c r="EC30" s="665"/>
    </row>
    <row r="31" spans="2:133" ht="11.25" customHeight="1">
      <c r="B31" s="627" t="s">
        <v>309</v>
      </c>
      <c r="C31" s="628"/>
      <c r="D31" s="628"/>
      <c r="E31" s="628"/>
      <c r="F31" s="628"/>
      <c r="G31" s="628"/>
      <c r="H31" s="628"/>
      <c r="I31" s="628"/>
      <c r="J31" s="628"/>
      <c r="K31" s="628"/>
      <c r="L31" s="628"/>
      <c r="M31" s="628"/>
      <c r="N31" s="628"/>
      <c r="O31" s="628"/>
      <c r="P31" s="628"/>
      <c r="Q31" s="629"/>
      <c r="R31" s="630">
        <v>7063</v>
      </c>
      <c r="S31" s="631"/>
      <c r="T31" s="631"/>
      <c r="U31" s="631"/>
      <c r="V31" s="631"/>
      <c r="W31" s="631"/>
      <c r="X31" s="631"/>
      <c r="Y31" s="632"/>
      <c r="Z31" s="633">
        <v>0.1</v>
      </c>
      <c r="AA31" s="633"/>
      <c r="AB31" s="633"/>
      <c r="AC31" s="633"/>
      <c r="AD31" s="634" t="s">
        <v>128</v>
      </c>
      <c r="AE31" s="634"/>
      <c r="AF31" s="634"/>
      <c r="AG31" s="634"/>
      <c r="AH31" s="634"/>
      <c r="AI31" s="634"/>
      <c r="AJ31" s="634"/>
      <c r="AK31" s="634"/>
      <c r="AL31" s="635" t="s">
        <v>128</v>
      </c>
      <c r="AM31" s="636"/>
      <c r="AN31" s="636"/>
      <c r="AO31" s="637"/>
      <c r="AP31" s="687" t="s">
        <v>310</v>
      </c>
      <c r="AQ31" s="688"/>
      <c r="AR31" s="688"/>
      <c r="AS31" s="688"/>
      <c r="AT31" s="693" t="s">
        <v>311</v>
      </c>
      <c r="AU31" s="367"/>
      <c r="AV31" s="367"/>
      <c r="AW31" s="367"/>
      <c r="AX31" s="616" t="s">
        <v>189</v>
      </c>
      <c r="AY31" s="617"/>
      <c r="AZ31" s="617"/>
      <c r="BA31" s="617"/>
      <c r="BB31" s="617"/>
      <c r="BC31" s="617"/>
      <c r="BD31" s="617"/>
      <c r="BE31" s="617"/>
      <c r="BF31" s="618"/>
      <c r="BG31" s="698">
        <v>98.9</v>
      </c>
      <c r="BH31" s="685"/>
      <c r="BI31" s="685"/>
      <c r="BJ31" s="685"/>
      <c r="BK31" s="685"/>
      <c r="BL31" s="685"/>
      <c r="BM31" s="625">
        <v>94.3</v>
      </c>
      <c r="BN31" s="685"/>
      <c r="BO31" s="685"/>
      <c r="BP31" s="685"/>
      <c r="BQ31" s="686"/>
      <c r="BR31" s="698">
        <v>98.7</v>
      </c>
      <c r="BS31" s="685"/>
      <c r="BT31" s="685"/>
      <c r="BU31" s="685"/>
      <c r="BV31" s="685"/>
      <c r="BW31" s="685"/>
      <c r="BX31" s="625">
        <v>94</v>
      </c>
      <c r="BY31" s="685"/>
      <c r="BZ31" s="685"/>
      <c r="CA31" s="685"/>
      <c r="CB31" s="686"/>
      <c r="CD31" s="675"/>
      <c r="CE31" s="676"/>
      <c r="CF31" s="645" t="s">
        <v>312</v>
      </c>
      <c r="CG31" s="646"/>
      <c r="CH31" s="646"/>
      <c r="CI31" s="646"/>
      <c r="CJ31" s="646"/>
      <c r="CK31" s="646"/>
      <c r="CL31" s="646"/>
      <c r="CM31" s="646"/>
      <c r="CN31" s="646"/>
      <c r="CO31" s="646"/>
      <c r="CP31" s="646"/>
      <c r="CQ31" s="647"/>
      <c r="CR31" s="630">
        <v>42531</v>
      </c>
      <c r="CS31" s="669"/>
      <c r="CT31" s="669"/>
      <c r="CU31" s="669"/>
      <c r="CV31" s="669"/>
      <c r="CW31" s="669"/>
      <c r="CX31" s="669"/>
      <c r="CY31" s="670"/>
      <c r="CZ31" s="635">
        <v>0.4</v>
      </c>
      <c r="DA31" s="664"/>
      <c r="DB31" s="664"/>
      <c r="DC31" s="671"/>
      <c r="DD31" s="639">
        <v>42531</v>
      </c>
      <c r="DE31" s="669"/>
      <c r="DF31" s="669"/>
      <c r="DG31" s="669"/>
      <c r="DH31" s="669"/>
      <c r="DI31" s="669"/>
      <c r="DJ31" s="669"/>
      <c r="DK31" s="670"/>
      <c r="DL31" s="639">
        <v>42531</v>
      </c>
      <c r="DM31" s="669"/>
      <c r="DN31" s="669"/>
      <c r="DO31" s="669"/>
      <c r="DP31" s="669"/>
      <c r="DQ31" s="669"/>
      <c r="DR31" s="669"/>
      <c r="DS31" s="669"/>
      <c r="DT31" s="669"/>
      <c r="DU31" s="669"/>
      <c r="DV31" s="670"/>
      <c r="DW31" s="635">
        <v>0.6</v>
      </c>
      <c r="DX31" s="664"/>
      <c r="DY31" s="664"/>
      <c r="DZ31" s="664"/>
      <c r="EA31" s="664"/>
      <c r="EB31" s="664"/>
      <c r="EC31" s="665"/>
    </row>
    <row r="32" spans="2:133" ht="11.25" customHeight="1">
      <c r="B32" s="627" t="s">
        <v>313</v>
      </c>
      <c r="C32" s="628"/>
      <c r="D32" s="628"/>
      <c r="E32" s="628"/>
      <c r="F32" s="628"/>
      <c r="G32" s="628"/>
      <c r="H32" s="628"/>
      <c r="I32" s="628"/>
      <c r="J32" s="628"/>
      <c r="K32" s="628"/>
      <c r="L32" s="628"/>
      <c r="M32" s="628"/>
      <c r="N32" s="628"/>
      <c r="O32" s="628"/>
      <c r="P32" s="628"/>
      <c r="Q32" s="629"/>
      <c r="R32" s="630">
        <v>1686506</v>
      </c>
      <c r="S32" s="631"/>
      <c r="T32" s="631"/>
      <c r="U32" s="631"/>
      <c r="V32" s="631"/>
      <c r="W32" s="631"/>
      <c r="X32" s="631"/>
      <c r="Y32" s="632"/>
      <c r="Z32" s="633">
        <v>13.6</v>
      </c>
      <c r="AA32" s="633"/>
      <c r="AB32" s="633"/>
      <c r="AC32" s="633"/>
      <c r="AD32" s="634" t="s">
        <v>128</v>
      </c>
      <c r="AE32" s="634"/>
      <c r="AF32" s="634"/>
      <c r="AG32" s="634"/>
      <c r="AH32" s="634"/>
      <c r="AI32" s="634"/>
      <c r="AJ32" s="634"/>
      <c r="AK32" s="634"/>
      <c r="AL32" s="635" t="s">
        <v>128</v>
      </c>
      <c r="AM32" s="636"/>
      <c r="AN32" s="636"/>
      <c r="AO32" s="637"/>
      <c r="AP32" s="689"/>
      <c r="AQ32" s="690"/>
      <c r="AR32" s="690"/>
      <c r="AS32" s="690"/>
      <c r="AT32" s="694"/>
      <c r="AU32" s="363" t="s">
        <v>314</v>
      </c>
      <c r="AV32" s="363"/>
      <c r="AW32" s="363"/>
      <c r="AX32" s="627" t="s">
        <v>315</v>
      </c>
      <c r="AY32" s="628"/>
      <c r="AZ32" s="628"/>
      <c r="BA32" s="628"/>
      <c r="BB32" s="628"/>
      <c r="BC32" s="628"/>
      <c r="BD32" s="628"/>
      <c r="BE32" s="628"/>
      <c r="BF32" s="629"/>
      <c r="BG32" s="699">
        <v>98.8</v>
      </c>
      <c r="BH32" s="669"/>
      <c r="BI32" s="669"/>
      <c r="BJ32" s="669"/>
      <c r="BK32" s="669"/>
      <c r="BL32" s="669"/>
      <c r="BM32" s="636">
        <v>93.3</v>
      </c>
      <c r="BN32" s="696"/>
      <c r="BO32" s="696"/>
      <c r="BP32" s="696"/>
      <c r="BQ32" s="697"/>
      <c r="BR32" s="699">
        <v>98.6</v>
      </c>
      <c r="BS32" s="669"/>
      <c r="BT32" s="669"/>
      <c r="BU32" s="669"/>
      <c r="BV32" s="669"/>
      <c r="BW32" s="669"/>
      <c r="BX32" s="636">
        <v>92.4</v>
      </c>
      <c r="BY32" s="696"/>
      <c r="BZ32" s="696"/>
      <c r="CA32" s="696"/>
      <c r="CB32" s="697"/>
      <c r="CD32" s="677"/>
      <c r="CE32" s="678"/>
      <c r="CF32" s="645" t="s">
        <v>316</v>
      </c>
      <c r="CG32" s="646"/>
      <c r="CH32" s="646"/>
      <c r="CI32" s="646"/>
      <c r="CJ32" s="646"/>
      <c r="CK32" s="646"/>
      <c r="CL32" s="646"/>
      <c r="CM32" s="646"/>
      <c r="CN32" s="646"/>
      <c r="CO32" s="646"/>
      <c r="CP32" s="646"/>
      <c r="CQ32" s="647"/>
      <c r="CR32" s="630" t="s">
        <v>128</v>
      </c>
      <c r="CS32" s="631"/>
      <c r="CT32" s="631"/>
      <c r="CU32" s="631"/>
      <c r="CV32" s="631"/>
      <c r="CW32" s="631"/>
      <c r="CX32" s="631"/>
      <c r="CY32" s="632"/>
      <c r="CZ32" s="635" t="s">
        <v>128</v>
      </c>
      <c r="DA32" s="664"/>
      <c r="DB32" s="664"/>
      <c r="DC32" s="671"/>
      <c r="DD32" s="639" t="s">
        <v>128</v>
      </c>
      <c r="DE32" s="631"/>
      <c r="DF32" s="631"/>
      <c r="DG32" s="631"/>
      <c r="DH32" s="631"/>
      <c r="DI32" s="631"/>
      <c r="DJ32" s="631"/>
      <c r="DK32" s="632"/>
      <c r="DL32" s="639" t="s">
        <v>128</v>
      </c>
      <c r="DM32" s="631"/>
      <c r="DN32" s="631"/>
      <c r="DO32" s="631"/>
      <c r="DP32" s="631"/>
      <c r="DQ32" s="631"/>
      <c r="DR32" s="631"/>
      <c r="DS32" s="631"/>
      <c r="DT32" s="631"/>
      <c r="DU32" s="631"/>
      <c r="DV32" s="632"/>
      <c r="DW32" s="635" t="s">
        <v>128</v>
      </c>
      <c r="DX32" s="664"/>
      <c r="DY32" s="664"/>
      <c r="DZ32" s="664"/>
      <c r="EA32" s="664"/>
      <c r="EB32" s="664"/>
      <c r="EC32" s="665"/>
    </row>
    <row r="33" spans="2:133" ht="11.25" customHeight="1">
      <c r="B33" s="666" t="s">
        <v>317</v>
      </c>
      <c r="C33" s="667"/>
      <c r="D33" s="667"/>
      <c r="E33" s="667"/>
      <c r="F33" s="667"/>
      <c r="G33" s="667"/>
      <c r="H33" s="667"/>
      <c r="I33" s="667"/>
      <c r="J33" s="667"/>
      <c r="K33" s="667"/>
      <c r="L33" s="667"/>
      <c r="M33" s="667"/>
      <c r="N33" s="667"/>
      <c r="O33" s="667"/>
      <c r="P33" s="667"/>
      <c r="Q33" s="668"/>
      <c r="R33" s="630" t="s">
        <v>128</v>
      </c>
      <c r="S33" s="631"/>
      <c r="T33" s="631"/>
      <c r="U33" s="631"/>
      <c r="V33" s="631"/>
      <c r="W33" s="631"/>
      <c r="X33" s="631"/>
      <c r="Y33" s="632"/>
      <c r="Z33" s="633" t="s">
        <v>128</v>
      </c>
      <c r="AA33" s="633"/>
      <c r="AB33" s="633"/>
      <c r="AC33" s="633"/>
      <c r="AD33" s="634" t="s">
        <v>128</v>
      </c>
      <c r="AE33" s="634"/>
      <c r="AF33" s="634"/>
      <c r="AG33" s="634"/>
      <c r="AH33" s="634"/>
      <c r="AI33" s="634"/>
      <c r="AJ33" s="634"/>
      <c r="AK33" s="634"/>
      <c r="AL33" s="635" t="s">
        <v>128</v>
      </c>
      <c r="AM33" s="636"/>
      <c r="AN33" s="636"/>
      <c r="AO33" s="637"/>
      <c r="AP33" s="691"/>
      <c r="AQ33" s="692"/>
      <c r="AR33" s="692"/>
      <c r="AS33" s="692"/>
      <c r="AT33" s="695"/>
      <c r="AU33" s="361"/>
      <c r="AV33" s="361"/>
      <c r="AW33" s="361"/>
      <c r="AX33" s="680" t="s">
        <v>318</v>
      </c>
      <c r="AY33" s="681"/>
      <c r="AZ33" s="681"/>
      <c r="BA33" s="681"/>
      <c r="BB33" s="681"/>
      <c r="BC33" s="681"/>
      <c r="BD33" s="681"/>
      <c r="BE33" s="681"/>
      <c r="BF33" s="682"/>
      <c r="BG33" s="700">
        <v>98.9</v>
      </c>
      <c r="BH33" s="701"/>
      <c r="BI33" s="701"/>
      <c r="BJ33" s="701"/>
      <c r="BK33" s="701"/>
      <c r="BL33" s="701"/>
      <c r="BM33" s="702">
        <v>94.6</v>
      </c>
      <c r="BN33" s="701"/>
      <c r="BO33" s="701"/>
      <c r="BP33" s="701"/>
      <c r="BQ33" s="703"/>
      <c r="BR33" s="700">
        <v>98.7</v>
      </c>
      <c r="BS33" s="701"/>
      <c r="BT33" s="701"/>
      <c r="BU33" s="701"/>
      <c r="BV33" s="701"/>
      <c r="BW33" s="701"/>
      <c r="BX33" s="702">
        <v>94.5</v>
      </c>
      <c r="BY33" s="701"/>
      <c r="BZ33" s="701"/>
      <c r="CA33" s="701"/>
      <c r="CB33" s="703"/>
      <c r="CD33" s="645" t="s">
        <v>319</v>
      </c>
      <c r="CE33" s="646"/>
      <c r="CF33" s="646"/>
      <c r="CG33" s="646"/>
      <c r="CH33" s="646"/>
      <c r="CI33" s="646"/>
      <c r="CJ33" s="646"/>
      <c r="CK33" s="646"/>
      <c r="CL33" s="646"/>
      <c r="CM33" s="646"/>
      <c r="CN33" s="646"/>
      <c r="CO33" s="646"/>
      <c r="CP33" s="646"/>
      <c r="CQ33" s="647"/>
      <c r="CR33" s="630">
        <v>5438251</v>
      </c>
      <c r="CS33" s="669"/>
      <c r="CT33" s="669"/>
      <c r="CU33" s="669"/>
      <c r="CV33" s="669"/>
      <c r="CW33" s="669"/>
      <c r="CX33" s="669"/>
      <c r="CY33" s="670"/>
      <c r="CZ33" s="635">
        <v>45.9</v>
      </c>
      <c r="DA33" s="664"/>
      <c r="DB33" s="664"/>
      <c r="DC33" s="671"/>
      <c r="DD33" s="639">
        <v>3986254</v>
      </c>
      <c r="DE33" s="669"/>
      <c r="DF33" s="669"/>
      <c r="DG33" s="669"/>
      <c r="DH33" s="669"/>
      <c r="DI33" s="669"/>
      <c r="DJ33" s="669"/>
      <c r="DK33" s="670"/>
      <c r="DL33" s="639">
        <v>2964337</v>
      </c>
      <c r="DM33" s="669"/>
      <c r="DN33" s="669"/>
      <c r="DO33" s="669"/>
      <c r="DP33" s="669"/>
      <c r="DQ33" s="669"/>
      <c r="DR33" s="669"/>
      <c r="DS33" s="669"/>
      <c r="DT33" s="669"/>
      <c r="DU33" s="669"/>
      <c r="DV33" s="670"/>
      <c r="DW33" s="635">
        <v>42.2</v>
      </c>
      <c r="DX33" s="664"/>
      <c r="DY33" s="664"/>
      <c r="DZ33" s="664"/>
      <c r="EA33" s="664"/>
      <c r="EB33" s="664"/>
      <c r="EC33" s="665"/>
    </row>
    <row r="34" spans="2:133" ht="11.25" customHeight="1">
      <c r="B34" s="627" t="s">
        <v>320</v>
      </c>
      <c r="C34" s="628"/>
      <c r="D34" s="628"/>
      <c r="E34" s="628"/>
      <c r="F34" s="628"/>
      <c r="G34" s="628"/>
      <c r="H34" s="628"/>
      <c r="I34" s="628"/>
      <c r="J34" s="628"/>
      <c r="K34" s="628"/>
      <c r="L34" s="628"/>
      <c r="M34" s="628"/>
      <c r="N34" s="628"/>
      <c r="O34" s="628"/>
      <c r="P34" s="628"/>
      <c r="Q34" s="629"/>
      <c r="R34" s="630">
        <v>652307</v>
      </c>
      <c r="S34" s="631"/>
      <c r="T34" s="631"/>
      <c r="U34" s="631"/>
      <c r="V34" s="631"/>
      <c r="W34" s="631"/>
      <c r="X34" s="631"/>
      <c r="Y34" s="632"/>
      <c r="Z34" s="633">
        <v>5.2</v>
      </c>
      <c r="AA34" s="633"/>
      <c r="AB34" s="633"/>
      <c r="AC34" s="633"/>
      <c r="AD34" s="634" t="s">
        <v>128</v>
      </c>
      <c r="AE34" s="634"/>
      <c r="AF34" s="634"/>
      <c r="AG34" s="634"/>
      <c r="AH34" s="634"/>
      <c r="AI34" s="634"/>
      <c r="AJ34" s="634"/>
      <c r="AK34" s="634"/>
      <c r="AL34" s="635" t="s">
        <v>128</v>
      </c>
      <c r="AM34" s="636"/>
      <c r="AN34" s="636"/>
      <c r="AO34" s="637"/>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321</v>
      </c>
      <c r="CE34" s="646"/>
      <c r="CF34" s="646"/>
      <c r="CG34" s="646"/>
      <c r="CH34" s="646"/>
      <c r="CI34" s="646"/>
      <c r="CJ34" s="646"/>
      <c r="CK34" s="646"/>
      <c r="CL34" s="646"/>
      <c r="CM34" s="646"/>
      <c r="CN34" s="646"/>
      <c r="CO34" s="646"/>
      <c r="CP34" s="646"/>
      <c r="CQ34" s="647"/>
      <c r="CR34" s="630">
        <v>1455050</v>
      </c>
      <c r="CS34" s="631"/>
      <c r="CT34" s="631"/>
      <c r="CU34" s="631"/>
      <c r="CV34" s="631"/>
      <c r="CW34" s="631"/>
      <c r="CX34" s="631"/>
      <c r="CY34" s="632"/>
      <c r="CZ34" s="635">
        <v>12.3</v>
      </c>
      <c r="DA34" s="664"/>
      <c r="DB34" s="664"/>
      <c r="DC34" s="671"/>
      <c r="DD34" s="639">
        <v>1058066</v>
      </c>
      <c r="DE34" s="631"/>
      <c r="DF34" s="631"/>
      <c r="DG34" s="631"/>
      <c r="DH34" s="631"/>
      <c r="DI34" s="631"/>
      <c r="DJ34" s="631"/>
      <c r="DK34" s="632"/>
      <c r="DL34" s="639">
        <v>845485</v>
      </c>
      <c r="DM34" s="631"/>
      <c r="DN34" s="631"/>
      <c r="DO34" s="631"/>
      <c r="DP34" s="631"/>
      <c r="DQ34" s="631"/>
      <c r="DR34" s="631"/>
      <c r="DS34" s="631"/>
      <c r="DT34" s="631"/>
      <c r="DU34" s="631"/>
      <c r="DV34" s="632"/>
      <c r="DW34" s="635">
        <v>12</v>
      </c>
      <c r="DX34" s="664"/>
      <c r="DY34" s="664"/>
      <c r="DZ34" s="664"/>
      <c r="EA34" s="664"/>
      <c r="EB34" s="664"/>
      <c r="EC34" s="665"/>
    </row>
    <row r="35" spans="2:133" ht="11.25" customHeight="1">
      <c r="B35" s="627" t="s">
        <v>322</v>
      </c>
      <c r="C35" s="628"/>
      <c r="D35" s="628"/>
      <c r="E35" s="628"/>
      <c r="F35" s="628"/>
      <c r="G35" s="628"/>
      <c r="H35" s="628"/>
      <c r="I35" s="628"/>
      <c r="J35" s="628"/>
      <c r="K35" s="628"/>
      <c r="L35" s="628"/>
      <c r="M35" s="628"/>
      <c r="N35" s="628"/>
      <c r="O35" s="628"/>
      <c r="P35" s="628"/>
      <c r="Q35" s="629"/>
      <c r="R35" s="630">
        <v>57087</v>
      </c>
      <c r="S35" s="631"/>
      <c r="T35" s="631"/>
      <c r="U35" s="631"/>
      <c r="V35" s="631"/>
      <c r="W35" s="631"/>
      <c r="X35" s="631"/>
      <c r="Y35" s="632"/>
      <c r="Z35" s="633">
        <v>0.5</v>
      </c>
      <c r="AA35" s="633"/>
      <c r="AB35" s="633"/>
      <c r="AC35" s="633"/>
      <c r="AD35" s="634">
        <v>357</v>
      </c>
      <c r="AE35" s="634"/>
      <c r="AF35" s="634"/>
      <c r="AG35" s="634"/>
      <c r="AH35" s="634"/>
      <c r="AI35" s="634"/>
      <c r="AJ35" s="634"/>
      <c r="AK35" s="634"/>
      <c r="AL35" s="635">
        <v>0</v>
      </c>
      <c r="AM35" s="636"/>
      <c r="AN35" s="636"/>
      <c r="AO35" s="637"/>
      <c r="AP35" s="218"/>
      <c r="AQ35" s="609" t="s">
        <v>323</v>
      </c>
      <c r="AR35" s="610"/>
      <c r="AS35" s="610"/>
      <c r="AT35" s="610"/>
      <c r="AU35" s="610"/>
      <c r="AV35" s="610"/>
      <c r="AW35" s="610"/>
      <c r="AX35" s="610"/>
      <c r="AY35" s="610"/>
      <c r="AZ35" s="610"/>
      <c r="BA35" s="610"/>
      <c r="BB35" s="610"/>
      <c r="BC35" s="610"/>
      <c r="BD35" s="610"/>
      <c r="BE35" s="610"/>
      <c r="BF35" s="611"/>
      <c r="BG35" s="609" t="s">
        <v>324</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325</v>
      </c>
      <c r="CE35" s="646"/>
      <c r="CF35" s="646"/>
      <c r="CG35" s="646"/>
      <c r="CH35" s="646"/>
      <c r="CI35" s="646"/>
      <c r="CJ35" s="646"/>
      <c r="CK35" s="646"/>
      <c r="CL35" s="646"/>
      <c r="CM35" s="646"/>
      <c r="CN35" s="646"/>
      <c r="CO35" s="646"/>
      <c r="CP35" s="646"/>
      <c r="CQ35" s="647"/>
      <c r="CR35" s="630">
        <v>174684</v>
      </c>
      <c r="CS35" s="669"/>
      <c r="CT35" s="669"/>
      <c r="CU35" s="669"/>
      <c r="CV35" s="669"/>
      <c r="CW35" s="669"/>
      <c r="CX35" s="669"/>
      <c r="CY35" s="670"/>
      <c r="CZ35" s="635">
        <v>1.5</v>
      </c>
      <c r="DA35" s="664"/>
      <c r="DB35" s="664"/>
      <c r="DC35" s="671"/>
      <c r="DD35" s="639">
        <v>164673</v>
      </c>
      <c r="DE35" s="669"/>
      <c r="DF35" s="669"/>
      <c r="DG35" s="669"/>
      <c r="DH35" s="669"/>
      <c r="DI35" s="669"/>
      <c r="DJ35" s="669"/>
      <c r="DK35" s="670"/>
      <c r="DL35" s="639">
        <v>159899</v>
      </c>
      <c r="DM35" s="669"/>
      <c r="DN35" s="669"/>
      <c r="DO35" s="669"/>
      <c r="DP35" s="669"/>
      <c r="DQ35" s="669"/>
      <c r="DR35" s="669"/>
      <c r="DS35" s="669"/>
      <c r="DT35" s="669"/>
      <c r="DU35" s="669"/>
      <c r="DV35" s="670"/>
      <c r="DW35" s="635">
        <v>2.2999999999999998</v>
      </c>
      <c r="DX35" s="664"/>
      <c r="DY35" s="664"/>
      <c r="DZ35" s="664"/>
      <c r="EA35" s="664"/>
      <c r="EB35" s="664"/>
      <c r="EC35" s="665"/>
    </row>
    <row r="36" spans="2:133" ht="11.25" customHeight="1">
      <c r="B36" s="627" t="s">
        <v>326</v>
      </c>
      <c r="C36" s="628"/>
      <c r="D36" s="628"/>
      <c r="E36" s="628"/>
      <c r="F36" s="628"/>
      <c r="G36" s="628"/>
      <c r="H36" s="628"/>
      <c r="I36" s="628"/>
      <c r="J36" s="628"/>
      <c r="K36" s="628"/>
      <c r="L36" s="628"/>
      <c r="M36" s="628"/>
      <c r="N36" s="628"/>
      <c r="O36" s="628"/>
      <c r="P36" s="628"/>
      <c r="Q36" s="629"/>
      <c r="R36" s="630">
        <v>108914</v>
      </c>
      <c r="S36" s="631"/>
      <c r="T36" s="631"/>
      <c r="U36" s="631"/>
      <c r="V36" s="631"/>
      <c r="W36" s="631"/>
      <c r="X36" s="631"/>
      <c r="Y36" s="632"/>
      <c r="Z36" s="633">
        <v>0.9</v>
      </c>
      <c r="AA36" s="633"/>
      <c r="AB36" s="633"/>
      <c r="AC36" s="633"/>
      <c r="AD36" s="634" t="s">
        <v>128</v>
      </c>
      <c r="AE36" s="634"/>
      <c r="AF36" s="634"/>
      <c r="AG36" s="634"/>
      <c r="AH36" s="634"/>
      <c r="AI36" s="634"/>
      <c r="AJ36" s="634"/>
      <c r="AK36" s="634"/>
      <c r="AL36" s="635" t="s">
        <v>128</v>
      </c>
      <c r="AM36" s="636"/>
      <c r="AN36" s="636"/>
      <c r="AO36" s="637"/>
      <c r="AP36" s="218"/>
      <c r="AQ36" s="704" t="s">
        <v>327</v>
      </c>
      <c r="AR36" s="705"/>
      <c r="AS36" s="705"/>
      <c r="AT36" s="705"/>
      <c r="AU36" s="705"/>
      <c r="AV36" s="705"/>
      <c r="AW36" s="705"/>
      <c r="AX36" s="705"/>
      <c r="AY36" s="706"/>
      <c r="AZ36" s="619">
        <v>1415124</v>
      </c>
      <c r="BA36" s="620"/>
      <c r="BB36" s="620"/>
      <c r="BC36" s="620"/>
      <c r="BD36" s="620"/>
      <c r="BE36" s="620"/>
      <c r="BF36" s="707"/>
      <c r="BG36" s="641" t="s">
        <v>328</v>
      </c>
      <c r="BH36" s="642"/>
      <c r="BI36" s="642"/>
      <c r="BJ36" s="642"/>
      <c r="BK36" s="642"/>
      <c r="BL36" s="642"/>
      <c r="BM36" s="642"/>
      <c r="BN36" s="642"/>
      <c r="BO36" s="642"/>
      <c r="BP36" s="642"/>
      <c r="BQ36" s="642"/>
      <c r="BR36" s="642"/>
      <c r="BS36" s="642"/>
      <c r="BT36" s="642"/>
      <c r="BU36" s="643"/>
      <c r="BV36" s="619">
        <v>48064</v>
      </c>
      <c r="BW36" s="620"/>
      <c r="BX36" s="620"/>
      <c r="BY36" s="620"/>
      <c r="BZ36" s="620"/>
      <c r="CA36" s="620"/>
      <c r="CB36" s="707"/>
      <c r="CD36" s="645" t="s">
        <v>329</v>
      </c>
      <c r="CE36" s="646"/>
      <c r="CF36" s="646"/>
      <c r="CG36" s="646"/>
      <c r="CH36" s="646"/>
      <c r="CI36" s="646"/>
      <c r="CJ36" s="646"/>
      <c r="CK36" s="646"/>
      <c r="CL36" s="646"/>
      <c r="CM36" s="646"/>
      <c r="CN36" s="646"/>
      <c r="CO36" s="646"/>
      <c r="CP36" s="646"/>
      <c r="CQ36" s="647"/>
      <c r="CR36" s="630">
        <v>2411356</v>
      </c>
      <c r="CS36" s="631"/>
      <c r="CT36" s="631"/>
      <c r="CU36" s="631"/>
      <c r="CV36" s="631"/>
      <c r="CW36" s="631"/>
      <c r="CX36" s="631"/>
      <c r="CY36" s="632"/>
      <c r="CZ36" s="635">
        <v>20.3</v>
      </c>
      <c r="DA36" s="664"/>
      <c r="DB36" s="664"/>
      <c r="DC36" s="671"/>
      <c r="DD36" s="639">
        <v>1661916</v>
      </c>
      <c r="DE36" s="631"/>
      <c r="DF36" s="631"/>
      <c r="DG36" s="631"/>
      <c r="DH36" s="631"/>
      <c r="DI36" s="631"/>
      <c r="DJ36" s="631"/>
      <c r="DK36" s="632"/>
      <c r="DL36" s="639">
        <v>1209711</v>
      </c>
      <c r="DM36" s="631"/>
      <c r="DN36" s="631"/>
      <c r="DO36" s="631"/>
      <c r="DP36" s="631"/>
      <c r="DQ36" s="631"/>
      <c r="DR36" s="631"/>
      <c r="DS36" s="631"/>
      <c r="DT36" s="631"/>
      <c r="DU36" s="631"/>
      <c r="DV36" s="632"/>
      <c r="DW36" s="635">
        <v>17.2</v>
      </c>
      <c r="DX36" s="664"/>
      <c r="DY36" s="664"/>
      <c r="DZ36" s="664"/>
      <c r="EA36" s="664"/>
      <c r="EB36" s="664"/>
      <c r="EC36" s="665"/>
    </row>
    <row r="37" spans="2:133" ht="11.25" customHeight="1">
      <c r="B37" s="627" t="s">
        <v>330</v>
      </c>
      <c r="C37" s="628"/>
      <c r="D37" s="628"/>
      <c r="E37" s="628"/>
      <c r="F37" s="628"/>
      <c r="G37" s="628"/>
      <c r="H37" s="628"/>
      <c r="I37" s="628"/>
      <c r="J37" s="628"/>
      <c r="K37" s="628"/>
      <c r="L37" s="628"/>
      <c r="M37" s="628"/>
      <c r="N37" s="628"/>
      <c r="O37" s="628"/>
      <c r="P37" s="628"/>
      <c r="Q37" s="629"/>
      <c r="R37" s="630">
        <v>239594</v>
      </c>
      <c r="S37" s="631"/>
      <c r="T37" s="631"/>
      <c r="U37" s="631"/>
      <c r="V37" s="631"/>
      <c r="W37" s="631"/>
      <c r="X37" s="631"/>
      <c r="Y37" s="632"/>
      <c r="Z37" s="633">
        <v>1.9</v>
      </c>
      <c r="AA37" s="633"/>
      <c r="AB37" s="633"/>
      <c r="AC37" s="633"/>
      <c r="AD37" s="634" t="s">
        <v>128</v>
      </c>
      <c r="AE37" s="634"/>
      <c r="AF37" s="634"/>
      <c r="AG37" s="634"/>
      <c r="AH37" s="634"/>
      <c r="AI37" s="634"/>
      <c r="AJ37" s="634"/>
      <c r="AK37" s="634"/>
      <c r="AL37" s="635" t="s">
        <v>128</v>
      </c>
      <c r="AM37" s="636"/>
      <c r="AN37" s="636"/>
      <c r="AO37" s="637"/>
      <c r="AQ37" s="708" t="s">
        <v>331</v>
      </c>
      <c r="AR37" s="709"/>
      <c r="AS37" s="709"/>
      <c r="AT37" s="709"/>
      <c r="AU37" s="709"/>
      <c r="AV37" s="709"/>
      <c r="AW37" s="709"/>
      <c r="AX37" s="709"/>
      <c r="AY37" s="710"/>
      <c r="AZ37" s="630">
        <v>280037</v>
      </c>
      <c r="BA37" s="631"/>
      <c r="BB37" s="631"/>
      <c r="BC37" s="631"/>
      <c r="BD37" s="669"/>
      <c r="BE37" s="669"/>
      <c r="BF37" s="697"/>
      <c r="BG37" s="645" t="s">
        <v>332</v>
      </c>
      <c r="BH37" s="646"/>
      <c r="BI37" s="646"/>
      <c r="BJ37" s="646"/>
      <c r="BK37" s="646"/>
      <c r="BL37" s="646"/>
      <c r="BM37" s="646"/>
      <c r="BN37" s="646"/>
      <c r="BO37" s="646"/>
      <c r="BP37" s="646"/>
      <c r="BQ37" s="646"/>
      <c r="BR37" s="646"/>
      <c r="BS37" s="646"/>
      <c r="BT37" s="646"/>
      <c r="BU37" s="647"/>
      <c r="BV37" s="630">
        <v>30236</v>
      </c>
      <c r="BW37" s="631"/>
      <c r="BX37" s="631"/>
      <c r="BY37" s="631"/>
      <c r="BZ37" s="631"/>
      <c r="CA37" s="631"/>
      <c r="CB37" s="640"/>
      <c r="CD37" s="645" t="s">
        <v>333</v>
      </c>
      <c r="CE37" s="646"/>
      <c r="CF37" s="646"/>
      <c r="CG37" s="646"/>
      <c r="CH37" s="646"/>
      <c r="CI37" s="646"/>
      <c r="CJ37" s="646"/>
      <c r="CK37" s="646"/>
      <c r="CL37" s="646"/>
      <c r="CM37" s="646"/>
      <c r="CN37" s="646"/>
      <c r="CO37" s="646"/>
      <c r="CP37" s="646"/>
      <c r="CQ37" s="647"/>
      <c r="CR37" s="630">
        <v>1197598</v>
      </c>
      <c r="CS37" s="669"/>
      <c r="CT37" s="669"/>
      <c r="CU37" s="669"/>
      <c r="CV37" s="669"/>
      <c r="CW37" s="669"/>
      <c r="CX37" s="669"/>
      <c r="CY37" s="670"/>
      <c r="CZ37" s="635">
        <v>10.1</v>
      </c>
      <c r="DA37" s="664"/>
      <c r="DB37" s="664"/>
      <c r="DC37" s="671"/>
      <c r="DD37" s="639">
        <v>610664</v>
      </c>
      <c r="DE37" s="669"/>
      <c r="DF37" s="669"/>
      <c r="DG37" s="669"/>
      <c r="DH37" s="669"/>
      <c r="DI37" s="669"/>
      <c r="DJ37" s="669"/>
      <c r="DK37" s="670"/>
      <c r="DL37" s="639">
        <v>606464</v>
      </c>
      <c r="DM37" s="669"/>
      <c r="DN37" s="669"/>
      <c r="DO37" s="669"/>
      <c r="DP37" s="669"/>
      <c r="DQ37" s="669"/>
      <c r="DR37" s="669"/>
      <c r="DS37" s="669"/>
      <c r="DT37" s="669"/>
      <c r="DU37" s="669"/>
      <c r="DV37" s="670"/>
      <c r="DW37" s="635">
        <v>8.6</v>
      </c>
      <c r="DX37" s="664"/>
      <c r="DY37" s="664"/>
      <c r="DZ37" s="664"/>
      <c r="EA37" s="664"/>
      <c r="EB37" s="664"/>
      <c r="EC37" s="665"/>
    </row>
    <row r="38" spans="2:133" ht="11.25" customHeight="1">
      <c r="B38" s="627" t="s">
        <v>334</v>
      </c>
      <c r="C38" s="628"/>
      <c r="D38" s="628"/>
      <c r="E38" s="628"/>
      <c r="F38" s="628"/>
      <c r="G38" s="628"/>
      <c r="H38" s="628"/>
      <c r="I38" s="628"/>
      <c r="J38" s="628"/>
      <c r="K38" s="628"/>
      <c r="L38" s="628"/>
      <c r="M38" s="628"/>
      <c r="N38" s="628"/>
      <c r="O38" s="628"/>
      <c r="P38" s="628"/>
      <c r="Q38" s="629"/>
      <c r="R38" s="630">
        <v>822404</v>
      </c>
      <c r="S38" s="631"/>
      <c r="T38" s="631"/>
      <c r="U38" s="631"/>
      <c r="V38" s="631"/>
      <c r="W38" s="631"/>
      <c r="X38" s="631"/>
      <c r="Y38" s="632"/>
      <c r="Z38" s="633">
        <v>6.6</v>
      </c>
      <c r="AA38" s="633"/>
      <c r="AB38" s="633"/>
      <c r="AC38" s="633"/>
      <c r="AD38" s="634" t="s">
        <v>128</v>
      </c>
      <c r="AE38" s="634"/>
      <c r="AF38" s="634"/>
      <c r="AG38" s="634"/>
      <c r="AH38" s="634"/>
      <c r="AI38" s="634"/>
      <c r="AJ38" s="634"/>
      <c r="AK38" s="634"/>
      <c r="AL38" s="635" t="s">
        <v>128</v>
      </c>
      <c r="AM38" s="636"/>
      <c r="AN38" s="636"/>
      <c r="AO38" s="637"/>
      <c r="AQ38" s="708" t="s">
        <v>335</v>
      </c>
      <c r="AR38" s="709"/>
      <c r="AS38" s="709"/>
      <c r="AT38" s="709"/>
      <c r="AU38" s="709"/>
      <c r="AV38" s="709"/>
      <c r="AW38" s="709"/>
      <c r="AX38" s="709"/>
      <c r="AY38" s="710"/>
      <c r="AZ38" s="630">
        <v>271453</v>
      </c>
      <c r="BA38" s="631"/>
      <c r="BB38" s="631"/>
      <c r="BC38" s="631"/>
      <c r="BD38" s="669"/>
      <c r="BE38" s="669"/>
      <c r="BF38" s="697"/>
      <c r="BG38" s="645" t="s">
        <v>336</v>
      </c>
      <c r="BH38" s="646"/>
      <c r="BI38" s="646"/>
      <c r="BJ38" s="646"/>
      <c r="BK38" s="646"/>
      <c r="BL38" s="646"/>
      <c r="BM38" s="646"/>
      <c r="BN38" s="646"/>
      <c r="BO38" s="646"/>
      <c r="BP38" s="646"/>
      <c r="BQ38" s="646"/>
      <c r="BR38" s="646"/>
      <c r="BS38" s="646"/>
      <c r="BT38" s="646"/>
      <c r="BU38" s="647"/>
      <c r="BV38" s="630">
        <v>2793</v>
      </c>
      <c r="BW38" s="631"/>
      <c r="BX38" s="631"/>
      <c r="BY38" s="631"/>
      <c r="BZ38" s="631"/>
      <c r="CA38" s="631"/>
      <c r="CB38" s="640"/>
      <c r="CD38" s="645" t="s">
        <v>337</v>
      </c>
      <c r="CE38" s="646"/>
      <c r="CF38" s="646"/>
      <c r="CG38" s="646"/>
      <c r="CH38" s="646"/>
      <c r="CI38" s="646"/>
      <c r="CJ38" s="646"/>
      <c r="CK38" s="646"/>
      <c r="CL38" s="646"/>
      <c r="CM38" s="646"/>
      <c r="CN38" s="646"/>
      <c r="CO38" s="646"/>
      <c r="CP38" s="646"/>
      <c r="CQ38" s="647"/>
      <c r="CR38" s="630">
        <v>872693</v>
      </c>
      <c r="CS38" s="631"/>
      <c r="CT38" s="631"/>
      <c r="CU38" s="631"/>
      <c r="CV38" s="631"/>
      <c r="CW38" s="631"/>
      <c r="CX38" s="631"/>
      <c r="CY38" s="632"/>
      <c r="CZ38" s="635">
        <v>7.4</v>
      </c>
      <c r="DA38" s="664"/>
      <c r="DB38" s="664"/>
      <c r="DC38" s="671"/>
      <c r="DD38" s="639">
        <v>751350</v>
      </c>
      <c r="DE38" s="631"/>
      <c r="DF38" s="631"/>
      <c r="DG38" s="631"/>
      <c r="DH38" s="631"/>
      <c r="DI38" s="631"/>
      <c r="DJ38" s="631"/>
      <c r="DK38" s="632"/>
      <c r="DL38" s="639">
        <v>749242</v>
      </c>
      <c r="DM38" s="631"/>
      <c r="DN38" s="631"/>
      <c r="DO38" s="631"/>
      <c r="DP38" s="631"/>
      <c r="DQ38" s="631"/>
      <c r="DR38" s="631"/>
      <c r="DS38" s="631"/>
      <c r="DT38" s="631"/>
      <c r="DU38" s="631"/>
      <c r="DV38" s="632"/>
      <c r="DW38" s="635">
        <v>10.7</v>
      </c>
      <c r="DX38" s="664"/>
      <c r="DY38" s="664"/>
      <c r="DZ38" s="664"/>
      <c r="EA38" s="664"/>
      <c r="EB38" s="664"/>
      <c r="EC38" s="665"/>
    </row>
    <row r="39" spans="2:133" ht="11.25" customHeight="1">
      <c r="B39" s="627" t="s">
        <v>338</v>
      </c>
      <c r="C39" s="628"/>
      <c r="D39" s="628"/>
      <c r="E39" s="628"/>
      <c r="F39" s="628"/>
      <c r="G39" s="628"/>
      <c r="H39" s="628"/>
      <c r="I39" s="628"/>
      <c r="J39" s="628"/>
      <c r="K39" s="628"/>
      <c r="L39" s="628"/>
      <c r="M39" s="628"/>
      <c r="N39" s="628"/>
      <c r="O39" s="628"/>
      <c r="P39" s="628"/>
      <c r="Q39" s="629"/>
      <c r="R39" s="630">
        <v>335356</v>
      </c>
      <c r="S39" s="631"/>
      <c r="T39" s="631"/>
      <c r="U39" s="631"/>
      <c r="V39" s="631"/>
      <c r="W39" s="631"/>
      <c r="X39" s="631"/>
      <c r="Y39" s="632"/>
      <c r="Z39" s="633">
        <v>2.7</v>
      </c>
      <c r="AA39" s="633"/>
      <c r="AB39" s="633"/>
      <c r="AC39" s="633"/>
      <c r="AD39" s="634">
        <v>123</v>
      </c>
      <c r="AE39" s="634"/>
      <c r="AF39" s="634"/>
      <c r="AG39" s="634"/>
      <c r="AH39" s="634"/>
      <c r="AI39" s="634"/>
      <c r="AJ39" s="634"/>
      <c r="AK39" s="634"/>
      <c r="AL39" s="635">
        <v>0</v>
      </c>
      <c r="AM39" s="636"/>
      <c r="AN39" s="636"/>
      <c r="AO39" s="637"/>
      <c r="AQ39" s="708" t="s">
        <v>339</v>
      </c>
      <c r="AR39" s="709"/>
      <c r="AS39" s="709"/>
      <c r="AT39" s="709"/>
      <c r="AU39" s="709"/>
      <c r="AV39" s="709"/>
      <c r="AW39" s="709"/>
      <c r="AX39" s="709"/>
      <c r="AY39" s="710"/>
      <c r="AZ39" s="630">
        <v>261774</v>
      </c>
      <c r="BA39" s="631"/>
      <c r="BB39" s="631"/>
      <c r="BC39" s="631"/>
      <c r="BD39" s="669"/>
      <c r="BE39" s="669"/>
      <c r="BF39" s="697"/>
      <c r="BG39" s="645" t="s">
        <v>340</v>
      </c>
      <c r="BH39" s="646"/>
      <c r="BI39" s="646"/>
      <c r="BJ39" s="646"/>
      <c r="BK39" s="646"/>
      <c r="BL39" s="646"/>
      <c r="BM39" s="646"/>
      <c r="BN39" s="646"/>
      <c r="BO39" s="646"/>
      <c r="BP39" s="646"/>
      <c r="BQ39" s="646"/>
      <c r="BR39" s="646"/>
      <c r="BS39" s="646"/>
      <c r="BT39" s="646"/>
      <c r="BU39" s="647"/>
      <c r="BV39" s="630">
        <v>4461</v>
      </c>
      <c r="BW39" s="631"/>
      <c r="BX39" s="631"/>
      <c r="BY39" s="631"/>
      <c r="BZ39" s="631"/>
      <c r="CA39" s="631"/>
      <c r="CB39" s="640"/>
      <c r="CD39" s="645" t="s">
        <v>341</v>
      </c>
      <c r="CE39" s="646"/>
      <c r="CF39" s="646"/>
      <c r="CG39" s="646"/>
      <c r="CH39" s="646"/>
      <c r="CI39" s="646"/>
      <c r="CJ39" s="646"/>
      <c r="CK39" s="646"/>
      <c r="CL39" s="646"/>
      <c r="CM39" s="646"/>
      <c r="CN39" s="646"/>
      <c r="CO39" s="646"/>
      <c r="CP39" s="646"/>
      <c r="CQ39" s="647"/>
      <c r="CR39" s="630">
        <v>419066</v>
      </c>
      <c r="CS39" s="669"/>
      <c r="CT39" s="669"/>
      <c r="CU39" s="669"/>
      <c r="CV39" s="669"/>
      <c r="CW39" s="669"/>
      <c r="CX39" s="669"/>
      <c r="CY39" s="670"/>
      <c r="CZ39" s="635">
        <v>3.5</v>
      </c>
      <c r="DA39" s="664"/>
      <c r="DB39" s="664"/>
      <c r="DC39" s="671"/>
      <c r="DD39" s="639">
        <v>284047</v>
      </c>
      <c r="DE39" s="669"/>
      <c r="DF39" s="669"/>
      <c r="DG39" s="669"/>
      <c r="DH39" s="669"/>
      <c r="DI39" s="669"/>
      <c r="DJ39" s="669"/>
      <c r="DK39" s="670"/>
      <c r="DL39" s="639" t="s">
        <v>128</v>
      </c>
      <c r="DM39" s="669"/>
      <c r="DN39" s="669"/>
      <c r="DO39" s="669"/>
      <c r="DP39" s="669"/>
      <c r="DQ39" s="669"/>
      <c r="DR39" s="669"/>
      <c r="DS39" s="669"/>
      <c r="DT39" s="669"/>
      <c r="DU39" s="669"/>
      <c r="DV39" s="670"/>
      <c r="DW39" s="635" t="s">
        <v>128</v>
      </c>
      <c r="DX39" s="664"/>
      <c r="DY39" s="664"/>
      <c r="DZ39" s="664"/>
      <c r="EA39" s="664"/>
      <c r="EB39" s="664"/>
      <c r="EC39" s="665"/>
    </row>
    <row r="40" spans="2:133" ht="11.25" customHeight="1">
      <c r="B40" s="627" t="s">
        <v>342</v>
      </c>
      <c r="C40" s="628"/>
      <c r="D40" s="628"/>
      <c r="E40" s="628"/>
      <c r="F40" s="628"/>
      <c r="G40" s="628"/>
      <c r="H40" s="628"/>
      <c r="I40" s="628"/>
      <c r="J40" s="628"/>
      <c r="K40" s="628"/>
      <c r="L40" s="628"/>
      <c r="M40" s="628"/>
      <c r="N40" s="628"/>
      <c r="O40" s="628"/>
      <c r="P40" s="628"/>
      <c r="Q40" s="629"/>
      <c r="R40" s="630">
        <v>1019400</v>
      </c>
      <c r="S40" s="631"/>
      <c r="T40" s="631"/>
      <c r="U40" s="631"/>
      <c r="V40" s="631"/>
      <c r="W40" s="631"/>
      <c r="X40" s="631"/>
      <c r="Y40" s="632"/>
      <c r="Z40" s="633">
        <v>8.1999999999999993</v>
      </c>
      <c r="AA40" s="633"/>
      <c r="AB40" s="633"/>
      <c r="AC40" s="633"/>
      <c r="AD40" s="634" t="s">
        <v>128</v>
      </c>
      <c r="AE40" s="634"/>
      <c r="AF40" s="634"/>
      <c r="AG40" s="634"/>
      <c r="AH40" s="634"/>
      <c r="AI40" s="634"/>
      <c r="AJ40" s="634"/>
      <c r="AK40" s="634"/>
      <c r="AL40" s="635" t="s">
        <v>128</v>
      </c>
      <c r="AM40" s="636"/>
      <c r="AN40" s="636"/>
      <c r="AO40" s="637"/>
      <c r="AQ40" s="708" t="s">
        <v>343</v>
      </c>
      <c r="AR40" s="709"/>
      <c r="AS40" s="709"/>
      <c r="AT40" s="709"/>
      <c r="AU40" s="709"/>
      <c r="AV40" s="709"/>
      <c r="AW40" s="709"/>
      <c r="AX40" s="709"/>
      <c r="AY40" s="710"/>
      <c r="AZ40" s="630">
        <v>620</v>
      </c>
      <c r="BA40" s="631"/>
      <c r="BB40" s="631"/>
      <c r="BC40" s="631"/>
      <c r="BD40" s="669"/>
      <c r="BE40" s="669"/>
      <c r="BF40" s="697"/>
      <c r="BG40" s="711" t="s">
        <v>344</v>
      </c>
      <c r="BH40" s="712"/>
      <c r="BI40" s="712"/>
      <c r="BJ40" s="712"/>
      <c r="BK40" s="712"/>
      <c r="BL40" s="365"/>
      <c r="BM40" s="646" t="s">
        <v>345</v>
      </c>
      <c r="BN40" s="646"/>
      <c r="BO40" s="646"/>
      <c r="BP40" s="646"/>
      <c r="BQ40" s="646"/>
      <c r="BR40" s="646"/>
      <c r="BS40" s="646"/>
      <c r="BT40" s="646"/>
      <c r="BU40" s="647"/>
      <c r="BV40" s="630">
        <v>92</v>
      </c>
      <c r="BW40" s="631"/>
      <c r="BX40" s="631"/>
      <c r="BY40" s="631"/>
      <c r="BZ40" s="631"/>
      <c r="CA40" s="631"/>
      <c r="CB40" s="640"/>
      <c r="CD40" s="645" t="s">
        <v>346</v>
      </c>
      <c r="CE40" s="646"/>
      <c r="CF40" s="646"/>
      <c r="CG40" s="646"/>
      <c r="CH40" s="646"/>
      <c r="CI40" s="646"/>
      <c r="CJ40" s="646"/>
      <c r="CK40" s="646"/>
      <c r="CL40" s="646"/>
      <c r="CM40" s="646"/>
      <c r="CN40" s="646"/>
      <c r="CO40" s="646"/>
      <c r="CP40" s="646"/>
      <c r="CQ40" s="647"/>
      <c r="CR40" s="630">
        <v>105402</v>
      </c>
      <c r="CS40" s="631"/>
      <c r="CT40" s="631"/>
      <c r="CU40" s="631"/>
      <c r="CV40" s="631"/>
      <c r="CW40" s="631"/>
      <c r="CX40" s="631"/>
      <c r="CY40" s="632"/>
      <c r="CZ40" s="635">
        <v>0.9</v>
      </c>
      <c r="DA40" s="664"/>
      <c r="DB40" s="664"/>
      <c r="DC40" s="671"/>
      <c r="DD40" s="639">
        <v>66202</v>
      </c>
      <c r="DE40" s="631"/>
      <c r="DF40" s="631"/>
      <c r="DG40" s="631"/>
      <c r="DH40" s="631"/>
      <c r="DI40" s="631"/>
      <c r="DJ40" s="631"/>
      <c r="DK40" s="632"/>
      <c r="DL40" s="639" t="s">
        <v>128</v>
      </c>
      <c r="DM40" s="631"/>
      <c r="DN40" s="631"/>
      <c r="DO40" s="631"/>
      <c r="DP40" s="631"/>
      <c r="DQ40" s="631"/>
      <c r="DR40" s="631"/>
      <c r="DS40" s="631"/>
      <c r="DT40" s="631"/>
      <c r="DU40" s="631"/>
      <c r="DV40" s="632"/>
      <c r="DW40" s="635" t="s">
        <v>128</v>
      </c>
      <c r="DX40" s="664"/>
      <c r="DY40" s="664"/>
      <c r="DZ40" s="664"/>
      <c r="EA40" s="664"/>
      <c r="EB40" s="664"/>
      <c r="EC40" s="665"/>
    </row>
    <row r="41" spans="2:133" ht="11.25" customHeight="1">
      <c r="B41" s="627" t="s">
        <v>347</v>
      </c>
      <c r="C41" s="628"/>
      <c r="D41" s="628"/>
      <c r="E41" s="628"/>
      <c r="F41" s="628"/>
      <c r="G41" s="628"/>
      <c r="H41" s="628"/>
      <c r="I41" s="628"/>
      <c r="J41" s="628"/>
      <c r="K41" s="628"/>
      <c r="L41" s="628"/>
      <c r="M41" s="628"/>
      <c r="N41" s="628"/>
      <c r="O41" s="628"/>
      <c r="P41" s="628"/>
      <c r="Q41" s="629"/>
      <c r="R41" s="630" t="s">
        <v>128</v>
      </c>
      <c r="S41" s="631"/>
      <c r="T41" s="631"/>
      <c r="U41" s="631"/>
      <c r="V41" s="631"/>
      <c r="W41" s="631"/>
      <c r="X41" s="631"/>
      <c r="Y41" s="632"/>
      <c r="Z41" s="633" t="s">
        <v>128</v>
      </c>
      <c r="AA41" s="633"/>
      <c r="AB41" s="633"/>
      <c r="AC41" s="633"/>
      <c r="AD41" s="634" t="s">
        <v>128</v>
      </c>
      <c r="AE41" s="634"/>
      <c r="AF41" s="634"/>
      <c r="AG41" s="634"/>
      <c r="AH41" s="634"/>
      <c r="AI41" s="634"/>
      <c r="AJ41" s="634"/>
      <c r="AK41" s="634"/>
      <c r="AL41" s="635" t="s">
        <v>128</v>
      </c>
      <c r="AM41" s="636"/>
      <c r="AN41" s="636"/>
      <c r="AO41" s="637"/>
      <c r="AQ41" s="708" t="s">
        <v>348</v>
      </c>
      <c r="AR41" s="709"/>
      <c r="AS41" s="709"/>
      <c r="AT41" s="709"/>
      <c r="AU41" s="709"/>
      <c r="AV41" s="709"/>
      <c r="AW41" s="709"/>
      <c r="AX41" s="709"/>
      <c r="AY41" s="710"/>
      <c r="AZ41" s="630">
        <v>193408</v>
      </c>
      <c r="BA41" s="631"/>
      <c r="BB41" s="631"/>
      <c r="BC41" s="631"/>
      <c r="BD41" s="669"/>
      <c r="BE41" s="669"/>
      <c r="BF41" s="697"/>
      <c r="BG41" s="711"/>
      <c r="BH41" s="712"/>
      <c r="BI41" s="712"/>
      <c r="BJ41" s="712"/>
      <c r="BK41" s="712"/>
      <c r="BL41" s="365"/>
      <c r="BM41" s="646" t="s">
        <v>349</v>
      </c>
      <c r="BN41" s="646"/>
      <c r="BO41" s="646"/>
      <c r="BP41" s="646"/>
      <c r="BQ41" s="646"/>
      <c r="BR41" s="646"/>
      <c r="BS41" s="646"/>
      <c r="BT41" s="646"/>
      <c r="BU41" s="647"/>
      <c r="BV41" s="630" t="s">
        <v>128</v>
      </c>
      <c r="BW41" s="631"/>
      <c r="BX41" s="631"/>
      <c r="BY41" s="631"/>
      <c r="BZ41" s="631"/>
      <c r="CA41" s="631"/>
      <c r="CB41" s="640"/>
      <c r="CD41" s="645" t="s">
        <v>350</v>
      </c>
      <c r="CE41" s="646"/>
      <c r="CF41" s="646"/>
      <c r="CG41" s="646"/>
      <c r="CH41" s="646"/>
      <c r="CI41" s="646"/>
      <c r="CJ41" s="646"/>
      <c r="CK41" s="646"/>
      <c r="CL41" s="646"/>
      <c r="CM41" s="646"/>
      <c r="CN41" s="646"/>
      <c r="CO41" s="646"/>
      <c r="CP41" s="646"/>
      <c r="CQ41" s="647"/>
      <c r="CR41" s="630" t="s">
        <v>128</v>
      </c>
      <c r="CS41" s="669"/>
      <c r="CT41" s="669"/>
      <c r="CU41" s="669"/>
      <c r="CV41" s="669"/>
      <c r="CW41" s="669"/>
      <c r="CX41" s="669"/>
      <c r="CY41" s="670"/>
      <c r="CZ41" s="635" t="s">
        <v>128</v>
      </c>
      <c r="DA41" s="664"/>
      <c r="DB41" s="664"/>
      <c r="DC41" s="671"/>
      <c r="DD41" s="639" t="s">
        <v>128</v>
      </c>
      <c r="DE41" s="669"/>
      <c r="DF41" s="669"/>
      <c r="DG41" s="669"/>
      <c r="DH41" s="669"/>
      <c r="DI41" s="669"/>
      <c r="DJ41" s="669"/>
      <c r="DK41" s="670"/>
      <c r="DL41" s="721"/>
      <c r="DM41" s="722"/>
      <c r="DN41" s="722"/>
      <c r="DO41" s="722"/>
      <c r="DP41" s="722"/>
      <c r="DQ41" s="722"/>
      <c r="DR41" s="722"/>
      <c r="DS41" s="722"/>
      <c r="DT41" s="722"/>
      <c r="DU41" s="722"/>
      <c r="DV41" s="723"/>
      <c r="DW41" s="718"/>
      <c r="DX41" s="719"/>
      <c r="DY41" s="719"/>
      <c r="DZ41" s="719"/>
      <c r="EA41" s="719"/>
      <c r="EB41" s="719"/>
      <c r="EC41" s="720"/>
    </row>
    <row r="42" spans="2:133" ht="11.25" customHeight="1">
      <c r="B42" s="627" t="s">
        <v>351</v>
      </c>
      <c r="C42" s="628"/>
      <c r="D42" s="628"/>
      <c r="E42" s="628"/>
      <c r="F42" s="628"/>
      <c r="G42" s="628"/>
      <c r="H42" s="628"/>
      <c r="I42" s="628"/>
      <c r="J42" s="628"/>
      <c r="K42" s="628"/>
      <c r="L42" s="628"/>
      <c r="M42" s="628"/>
      <c r="N42" s="628"/>
      <c r="O42" s="628"/>
      <c r="P42" s="628"/>
      <c r="Q42" s="629"/>
      <c r="R42" s="630" t="s">
        <v>128</v>
      </c>
      <c r="S42" s="631"/>
      <c r="T42" s="631"/>
      <c r="U42" s="631"/>
      <c r="V42" s="631"/>
      <c r="W42" s="631"/>
      <c r="X42" s="631"/>
      <c r="Y42" s="632"/>
      <c r="Z42" s="633" t="s">
        <v>128</v>
      </c>
      <c r="AA42" s="633"/>
      <c r="AB42" s="633"/>
      <c r="AC42" s="633"/>
      <c r="AD42" s="634" t="s">
        <v>128</v>
      </c>
      <c r="AE42" s="634"/>
      <c r="AF42" s="634"/>
      <c r="AG42" s="634"/>
      <c r="AH42" s="634"/>
      <c r="AI42" s="634"/>
      <c r="AJ42" s="634"/>
      <c r="AK42" s="634"/>
      <c r="AL42" s="635" t="s">
        <v>128</v>
      </c>
      <c r="AM42" s="636"/>
      <c r="AN42" s="636"/>
      <c r="AO42" s="637"/>
      <c r="AQ42" s="715" t="s">
        <v>352</v>
      </c>
      <c r="AR42" s="716"/>
      <c r="AS42" s="716"/>
      <c r="AT42" s="716"/>
      <c r="AU42" s="716"/>
      <c r="AV42" s="716"/>
      <c r="AW42" s="716"/>
      <c r="AX42" s="716"/>
      <c r="AY42" s="717"/>
      <c r="AZ42" s="724">
        <v>407832</v>
      </c>
      <c r="BA42" s="725"/>
      <c r="BB42" s="725"/>
      <c r="BC42" s="725"/>
      <c r="BD42" s="701"/>
      <c r="BE42" s="701"/>
      <c r="BF42" s="703"/>
      <c r="BG42" s="713"/>
      <c r="BH42" s="714"/>
      <c r="BI42" s="714"/>
      <c r="BJ42" s="714"/>
      <c r="BK42" s="714"/>
      <c r="BL42" s="366"/>
      <c r="BM42" s="656" t="s">
        <v>353</v>
      </c>
      <c r="BN42" s="656"/>
      <c r="BO42" s="656"/>
      <c r="BP42" s="656"/>
      <c r="BQ42" s="656"/>
      <c r="BR42" s="656"/>
      <c r="BS42" s="656"/>
      <c r="BT42" s="656"/>
      <c r="BU42" s="657"/>
      <c r="BV42" s="724">
        <v>330</v>
      </c>
      <c r="BW42" s="725"/>
      <c r="BX42" s="725"/>
      <c r="BY42" s="725"/>
      <c r="BZ42" s="725"/>
      <c r="CA42" s="725"/>
      <c r="CB42" s="737"/>
      <c r="CD42" s="627" t="s">
        <v>354</v>
      </c>
      <c r="CE42" s="628"/>
      <c r="CF42" s="628"/>
      <c r="CG42" s="628"/>
      <c r="CH42" s="628"/>
      <c r="CI42" s="628"/>
      <c r="CJ42" s="628"/>
      <c r="CK42" s="628"/>
      <c r="CL42" s="628"/>
      <c r="CM42" s="628"/>
      <c r="CN42" s="628"/>
      <c r="CO42" s="628"/>
      <c r="CP42" s="628"/>
      <c r="CQ42" s="629"/>
      <c r="CR42" s="630">
        <v>1264794</v>
      </c>
      <c r="CS42" s="669"/>
      <c r="CT42" s="669"/>
      <c r="CU42" s="669"/>
      <c r="CV42" s="669"/>
      <c r="CW42" s="669"/>
      <c r="CX42" s="669"/>
      <c r="CY42" s="670"/>
      <c r="CZ42" s="635">
        <v>10.7</v>
      </c>
      <c r="DA42" s="664"/>
      <c r="DB42" s="664"/>
      <c r="DC42" s="671"/>
      <c r="DD42" s="639">
        <v>386889</v>
      </c>
      <c r="DE42" s="669"/>
      <c r="DF42" s="669"/>
      <c r="DG42" s="669"/>
      <c r="DH42" s="669"/>
      <c r="DI42" s="669"/>
      <c r="DJ42" s="669"/>
      <c r="DK42" s="670"/>
      <c r="DL42" s="721"/>
      <c r="DM42" s="722"/>
      <c r="DN42" s="722"/>
      <c r="DO42" s="722"/>
      <c r="DP42" s="722"/>
      <c r="DQ42" s="722"/>
      <c r="DR42" s="722"/>
      <c r="DS42" s="722"/>
      <c r="DT42" s="722"/>
      <c r="DU42" s="722"/>
      <c r="DV42" s="723"/>
      <c r="DW42" s="718"/>
      <c r="DX42" s="719"/>
      <c r="DY42" s="719"/>
      <c r="DZ42" s="719"/>
      <c r="EA42" s="719"/>
      <c r="EB42" s="719"/>
      <c r="EC42" s="720"/>
    </row>
    <row r="43" spans="2:133" ht="11.25" customHeight="1">
      <c r="B43" s="627" t="s">
        <v>355</v>
      </c>
      <c r="C43" s="628"/>
      <c r="D43" s="628"/>
      <c r="E43" s="628"/>
      <c r="F43" s="628"/>
      <c r="G43" s="628"/>
      <c r="H43" s="628"/>
      <c r="I43" s="628"/>
      <c r="J43" s="628"/>
      <c r="K43" s="628"/>
      <c r="L43" s="628"/>
      <c r="M43" s="628"/>
      <c r="N43" s="628"/>
      <c r="O43" s="628"/>
      <c r="P43" s="628"/>
      <c r="Q43" s="629"/>
      <c r="R43" s="630">
        <v>184500</v>
      </c>
      <c r="S43" s="631"/>
      <c r="T43" s="631"/>
      <c r="U43" s="631"/>
      <c r="V43" s="631"/>
      <c r="W43" s="631"/>
      <c r="X43" s="631"/>
      <c r="Y43" s="632"/>
      <c r="Z43" s="633">
        <v>1.5</v>
      </c>
      <c r="AA43" s="633"/>
      <c r="AB43" s="633"/>
      <c r="AC43" s="633"/>
      <c r="AD43" s="634" t="s">
        <v>128</v>
      </c>
      <c r="AE43" s="634"/>
      <c r="AF43" s="634"/>
      <c r="AG43" s="634"/>
      <c r="AH43" s="634"/>
      <c r="AI43" s="634"/>
      <c r="AJ43" s="634"/>
      <c r="AK43" s="634"/>
      <c r="AL43" s="635" t="s">
        <v>128</v>
      </c>
      <c r="AM43" s="636"/>
      <c r="AN43" s="636"/>
      <c r="AO43" s="637"/>
      <c r="BV43" s="219"/>
      <c r="BW43" s="219"/>
      <c r="BX43" s="219"/>
      <c r="BY43" s="219"/>
      <c r="BZ43" s="219"/>
      <c r="CA43" s="219"/>
      <c r="CB43" s="219"/>
      <c r="CD43" s="627" t="s">
        <v>356</v>
      </c>
      <c r="CE43" s="628"/>
      <c r="CF43" s="628"/>
      <c r="CG43" s="628"/>
      <c r="CH43" s="628"/>
      <c r="CI43" s="628"/>
      <c r="CJ43" s="628"/>
      <c r="CK43" s="628"/>
      <c r="CL43" s="628"/>
      <c r="CM43" s="628"/>
      <c r="CN43" s="628"/>
      <c r="CO43" s="628"/>
      <c r="CP43" s="628"/>
      <c r="CQ43" s="629"/>
      <c r="CR43" s="630">
        <v>35708</v>
      </c>
      <c r="CS43" s="669"/>
      <c r="CT43" s="669"/>
      <c r="CU43" s="669"/>
      <c r="CV43" s="669"/>
      <c r="CW43" s="669"/>
      <c r="CX43" s="669"/>
      <c r="CY43" s="670"/>
      <c r="CZ43" s="635">
        <v>0.3</v>
      </c>
      <c r="DA43" s="664"/>
      <c r="DB43" s="664"/>
      <c r="DC43" s="671"/>
      <c r="DD43" s="639">
        <v>35708</v>
      </c>
      <c r="DE43" s="669"/>
      <c r="DF43" s="669"/>
      <c r="DG43" s="669"/>
      <c r="DH43" s="669"/>
      <c r="DI43" s="669"/>
      <c r="DJ43" s="669"/>
      <c r="DK43" s="670"/>
      <c r="DL43" s="721"/>
      <c r="DM43" s="722"/>
      <c r="DN43" s="722"/>
      <c r="DO43" s="722"/>
      <c r="DP43" s="722"/>
      <c r="DQ43" s="722"/>
      <c r="DR43" s="722"/>
      <c r="DS43" s="722"/>
      <c r="DT43" s="722"/>
      <c r="DU43" s="722"/>
      <c r="DV43" s="723"/>
      <c r="DW43" s="718"/>
      <c r="DX43" s="719"/>
      <c r="DY43" s="719"/>
      <c r="DZ43" s="719"/>
      <c r="EA43" s="719"/>
      <c r="EB43" s="719"/>
      <c r="EC43" s="720"/>
    </row>
    <row r="44" spans="2:133" ht="11.25" customHeight="1">
      <c r="B44" s="680" t="s">
        <v>357</v>
      </c>
      <c r="C44" s="681"/>
      <c r="D44" s="681"/>
      <c r="E44" s="681"/>
      <c r="F44" s="681"/>
      <c r="G44" s="681"/>
      <c r="H44" s="681"/>
      <c r="I44" s="681"/>
      <c r="J44" s="681"/>
      <c r="K44" s="681"/>
      <c r="L44" s="681"/>
      <c r="M44" s="681"/>
      <c r="N44" s="681"/>
      <c r="O44" s="681"/>
      <c r="P44" s="681"/>
      <c r="Q44" s="682"/>
      <c r="R44" s="724">
        <v>12431194</v>
      </c>
      <c r="S44" s="725"/>
      <c r="T44" s="725"/>
      <c r="U44" s="725"/>
      <c r="V44" s="725"/>
      <c r="W44" s="725"/>
      <c r="X44" s="725"/>
      <c r="Y44" s="726"/>
      <c r="Z44" s="727">
        <v>100</v>
      </c>
      <c r="AA44" s="727"/>
      <c r="AB44" s="727"/>
      <c r="AC44" s="727"/>
      <c r="AD44" s="728">
        <v>6844165</v>
      </c>
      <c r="AE44" s="728"/>
      <c r="AF44" s="728"/>
      <c r="AG44" s="728"/>
      <c r="AH44" s="728"/>
      <c r="AI44" s="728"/>
      <c r="AJ44" s="728"/>
      <c r="AK44" s="728"/>
      <c r="AL44" s="729">
        <v>100</v>
      </c>
      <c r="AM44" s="702"/>
      <c r="AN44" s="702"/>
      <c r="AO44" s="730"/>
      <c r="CD44" s="731" t="s">
        <v>304</v>
      </c>
      <c r="CE44" s="732"/>
      <c r="CF44" s="627" t="s">
        <v>358</v>
      </c>
      <c r="CG44" s="628"/>
      <c r="CH44" s="628"/>
      <c r="CI44" s="628"/>
      <c r="CJ44" s="628"/>
      <c r="CK44" s="628"/>
      <c r="CL44" s="628"/>
      <c r="CM44" s="628"/>
      <c r="CN44" s="628"/>
      <c r="CO44" s="628"/>
      <c r="CP44" s="628"/>
      <c r="CQ44" s="629"/>
      <c r="CR44" s="630">
        <v>1264262</v>
      </c>
      <c r="CS44" s="631"/>
      <c r="CT44" s="631"/>
      <c r="CU44" s="631"/>
      <c r="CV44" s="631"/>
      <c r="CW44" s="631"/>
      <c r="CX44" s="631"/>
      <c r="CY44" s="632"/>
      <c r="CZ44" s="635">
        <v>10.7</v>
      </c>
      <c r="DA44" s="636"/>
      <c r="DB44" s="636"/>
      <c r="DC44" s="648"/>
      <c r="DD44" s="639">
        <v>386357</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359</v>
      </c>
      <c r="CG45" s="628"/>
      <c r="CH45" s="628"/>
      <c r="CI45" s="628"/>
      <c r="CJ45" s="628"/>
      <c r="CK45" s="628"/>
      <c r="CL45" s="628"/>
      <c r="CM45" s="628"/>
      <c r="CN45" s="628"/>
      <c r="CO45" s="628"/>
      <c r="CP45" s="628"/>
      <c r="CQ45" s="629"/>
      <c r="CR45" s="630">
        <v>508792</v>
      </c>
      <c r="CS45" s="669"/>
      <c r="CT45" s="669"/>
      <c r="CU45" s="669"/>
      <c r="CV45" s="669"/>
      <c r="CW45" s="669"/>
      <c r="CX45" s="669"/>
      <c r="CY45" s="670"/>
      <c r="CZ45" s="635">
        <v>4.3</v>
      </c>
      <c r="DA45" s="664"/>
      <c r="DB45" s="664"/>
      <c r="DC45" s="671"/>
      <c r="DD45" s="639">
        <v>86440</v>
      </c>
      <c r="DE45" s="669"/>
      <c r="DF45" s="669"/>
      <c r="DG45" s="669"/>
      <c r="DH45" s="669"/>
      <c r="DI45" s="669"/>
      <c r="DJ45" s="669"/>
      <c r="DK45" s="670"/>
      <c r="DL45" s="721"/>
      <c r="DM45" s="722"/>
      <c r="DN45" s="722"/>
      <c r="DO45" s="722"/>
      <c r="DP45" s="722"/>
      <c r="DQ45" s="722"/>
      <c r="DR45" s="722"/>
      <c r="DS45" s="722"/>
      <c r="DT45" s="722"/>
      <c r="DU45" s="722"/>
      <c r="DV45" s="723"/>
      <c r="DW45" s="718"/>
      <c r="DX45" s="719"/>
      <c r="DY45" s="719"/>
      <c r="DZ45" s="719"/>
      <c r="EA45" s="719"/>
      <c r="EB45" s="719"/>
      <c r="EC45" s="720"/>
    </row>
    <row r="46" spans="2:133" ht="11.25" customHeight="1">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361</v>
      </c>
      <c r="CG46" s="628"/>
      <c r="CH46" s="628"/>
      <c r="CI46" s="628"/>
      <c r="CJ46" s="628"/>
      <c r="CK46" s="628"/>
      <c r="CL46" s="628"/>
      <c r="CM46" s="628"/>
      <c r="CN46" s="628"/>
      <c r="CO46" s="628"/>
      <c r="CP46" s="628"/>
      <c r="CQ46" s="629"/>
      <c r="CR46" s="630">
        <v>738321</v>
      </c>
      <c r="CS46" s="631"/>
      <c r="CT46" s="631"/>
      <c r="CU46" s="631"/>
      <c r="CV46" s="631"/>
      <c r="CW46" s="631"/>
      <c r="CX46" s="631"/>
      <c r="CY46" s="632"/>
      <c r="CZ46" s="635">
        <v>6.2</v>
      </c>
      <c r="DA46" s="636"/>
      <c r="DB46" s="636"/>
      <c r="DC46" s="648"/>
      <c r="DD46" s="639">
        <v>296118</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c r="B47" s="749" t="s">
        <v>362</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363</v>
      </c>
      <c r="CG47" s="628"/>
      <c r="CH47" s="628"/>
      <c r="CI47" s="628"/>
      <c r="CJ47" s="628"/>
      <c r="CK47" s="628"/>
      <c r="CL47" s="628"/>
      <c r="CM47" s="628"/>
      <c r="CN47" s="628"/>
      <c r="CO47" s="628"/>
      <c r="CP47" s="628"/>
      <c r="CQ47" s="629"/>
      <c r="CR47" s="630">
        <v>532</v>
      </c>
      <c r="CS47" s="669"/>
      <c r="CT47" s="669"/>
      <c r="CU47" s="669"/>
      <c r="CV47" s="669"/>
      <c r="CW47" s="669"/>
      <c r="CX47" s="669"/>
      <c r="CY47" s="670"/>
      <c r="CZ47" s="635">
        <v>0</v>
      </c>
      <c r="DA47" s="664"/>
      <c r="DB47" s="664"/>
      <c r="DC47" s="671"/>
      <c r="DD47" s="639">
        <v>532</v>
      </c>
      <c r="DE47" s="669"/>
      <c r="DF47" s="669"/>
      <c r="DG47" s="669"/>
      <c r="DH47" s="669"/>
      <c r="DI47" s="669"/>
      <c r="DJ47" s="669"/>
      <c r="DK47" s="670"/>
      <c r="DL47" s="721"/>
      <c r="DM47" s="722"/>
      <c r="DN47" s="722"/>
      <c r="DO47" s="722"/>
      <c r="DP47" s="722"/>
      <c r="DQ47" s="722"/>
      <c r="DR47" s="722"/>
      <c r="DS47" s="722"/>
      <c r="DT47" s="722"/>
      <c r="DU47" s="722"/>
      <c r="DV47" s="723"/>
      <c r="DW47" s="718"/>
      <c r="DX47" s="719"/>
      <c r="DY47" s="719"/>
      <c r="DZ47" s="719"/>
      <c r="EA47" s="719"/>
      <c r="EB47" s="719"/>
      <c r="EC47" s="720"/>
    </row>
    <row r="48" spans="2:133" ht="10.8">
      <c r="B48" s="748" t="s">
        <v>364</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365</v>
      </c>
      <c r="CG48" s="628"/>
      <c r="CH48" s="628"/>
      <c r="CI48" s="628"/>
      <c r="CJ48" s="628"/>
      <c r="CK48" s="628"/>
      <c r="CL48" s="628"/>
      <c r="CM48" s="628"/>
      <c r="CN48" s="628"/>
      <c r="CO48" s="628"/>
      <c r="CP48" s="628"/>
      <c r="CQ48" s="629"/>
      <c r="CR48" s="630" t="s">
        <v>128</v>
      </c>
      <c r="CS48" s="631"/>
      <c r="CT48" s="631"/>
      <c r="CU48" s="631"/>
      <c r="CV48" s="631"/>
      <c r="CW48" s="631"/>
      <c r="CX48" s="631"/>
      <c r="CY48" s="632"/>
      <c r="CZ48" s="635" t="s">
        <v>128</v>
      </c>
      <c r="DA48" s="636"/>
      <c r="DB48" s="636"/>
      <c r="DC48" s="648"/>
      <c r="DD48" s="639" t="s">
        <v>128</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80" t="s">
        <v>366</v>
      </c>
      <c r="CE49" s="681"/>
      <c r="CF49" s="681"/>
      <c r="CG49" s="681"/>
      <c r="CH49" s="681"/>
      <c r="CI49" s="681"/>
      <c r="CJ49" s="681"/>
      <c r="CK49" s="681"/>
      <c r="CL49" s="681"/>
      <c r="CM49" s="681"/>
      <c r="CN49" s="681"/>
      <c r="CO49" s="681"/>
      <c r="CP49" s="681"/>
      <c r="CQ49" s="682"/>
      <c r="CR49" s="724">
        <v>11859524</v>
      </c>
      <c r="CS49" s="701"/>
      <c r="CT49" s="701"/>
      <c r="CU49" s="701"/>
      <c r="CV49" s="701"/>
      <c r="CW49" s="701"/>
      <c r="CX49" s="701"/>
      <c r="CY49" s="738"/>
      <c r="CZ49" s="729">
        <v>100</v>
      </c>
      <c r="DA49" s="739"/>
      <c r="DB49" s="739"/>
      <c r="DC49" s="740"/>
      <c r="DD49" s="741">
        <v>7999000</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0.8" hidden="1">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SM/+ADEQPNR45rlP0YGDNs7gAD6PKtf8v4pcd0Lpeo3VnqSOtYtONN2IORilfJYn6uvaUSHGKw9SHOLRLgt04g==" saltValue="TyvIplYxEcY2So95YUmZh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cols>
    <col min="1" max="130" width="2.77734375" style="227" customWidth="1"/>
    <col min="131" max="131" width="1.6640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50" t="s">
        <v>367</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368</v>
      </c>
      <c r="DK2" s="752"/>
      <c r="DL2" s="752"/>
      <c r="DM2" s="752"/>
      <c r="DN2" s="752"/>
      <c r="DO2" s="753"/>
      <c r="DP2" s="224"/>
      <c r="DQ2" s="751" t="s">
        <v>369</v>
      </c>
      <c r="DR2" s="752"/>
      <c r="DS2" s="752"/>
      <c r="DT2" s="752"/>
      <c r="DU2" s="752"/>
      <c r="DV2" s="752"/>
      <c r="DW2" s="752"/>
      <c r="DX2" s="752"/>
      <c r="DY2" s="752"/>
      <c r="DZ2" s="753"/>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4" t="s">
        <v>370</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371</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c r="A5" s="756" t="s">
        <v>372</v>
      </c>
      <c r="B5" s="757"/>
      <c r="C5" s="757"/>
      <c r="D5" s="757"/>
      <c r="E5" s="757"/>
      <c r="F5" s="757"/>
      <c r="G5" s="757"/>
      <c r="H5" s="757"/>
      <c r="I5" s="757"/>
      <c r="J5" s="757"/>
      <c r="K5" s="757"/>
      <c r="L5" s="757"/>
      <c r="M5" s="757"/>
      <c r="N5" s="757"/>
      <c r="O5" s="757"/>
      <c r="P5" s="758"/>
      <c r="Q5" s="762" t="s">
        <v>373</v>
      </c>
      <c r="R5" s="763"/>
      <c r="S5" s="763"/>
      <c r="T5" s="763"/>
      <c r="U5" s="764"/>
      <c r="V5" s="762" t="s">
        <v>374</v>
      </c>
      <c r="W5" s="763"/>
      <c r="X5" s="763"/>
      <c r="Y5" s="763"/>
      <c r="Z5" s="764"/>
      <c r="AA5" s="762" t="s">
        <v>375</v>
      </c>
      <c r="AB5" s="763"/>
      <c r="AC5" s="763"/>
      <c r="AD5" s="763"/>
      <c r="AE5" s="763"/>
      <c r="AF5" s="768" t="s">
        <v>376</v>
      </c>
      <c r="AG5" s="763"/>
      <c r="AH5" s="763"/>
      <c r="AI5" s="763"/>
      <c r="AJ5" s="769"/>
      <c r="AK5" s="763" t="s">
        <v>377</v>
      </c>
      <c r="AL5" s="763"/>
      <c r="AM5" s="763"/>
      <c r="AN5" s="763"/>
      <c r="AO5" s="764"/>
      <c r="AP5" s="762" t="s">
        <v>378</v>
      </c>
      <c r="AQ5" s="763"/>
      <c r="AR5" s="763"/>
      <c r="AS5" s="763"/>
      <c r="AT5" s="764"/>
      <c r="AU5" s="762" t="s">
        <v>379</v>
      </c>
      <c r="AV5" s="763"/>
      <c r="AW5" s="763"/>
      <c r="AX5" s="763"/>
      <c r="AY5" s="769"/>
      <c r="AZ5" s="228"/>
      <c r="BA5" s="228"/>
      <c r="BB5" s="228"/>
      <c r="BC5" s="228"/>
      <c r="BD5" s="228"/>
      <c r="BE5" s="229"/>
      <c r="BF5" s="229"/>
      <c r="BG5" s="229"/>
      <c r="BH5" s="229"/>
      <c r="BI5" s="229"/>
      <c r="BJ5" s="229"/>
      <c r="BK5" s="229"/>
      <c r="BL5" s="229"/>
      <c r="BM5" s="229"/>
      <c r="BN5" s="229"/>
      <c r="BO5" s="229"/>
      <c r="BP5" s="229"/>
      <c r="BQ5" s="756" t="s">
        <v>380</v>
      </c>
      <c r="BR5" s="757"/>
      <c r="BS5" s="757"/>
      <c r="BT5" s="757"/>
      <c r="BU5" s="757"/>
      <c r="BV5" s="757"/>
      <c r="BW5" s="757"/>
      <c r="BX5" s="757"/>
      <c r="BY5" s="757"/>
      <c r="BZ5" s="757"/>
      <c r="CA5" s="757"/>
      <c r="CB5" s="757"/>
      <c r="CC5" s="757"/>
      <c r="CD5" s="757"/>
      <c r="CE5" s="757"/>
      <c r="CF5" s="757"/>
      <c r="CG5" s="758"/>
      <c r="CH5" s="762" t="s">
        <v>381</v>
      </c>
      <c r="CI5" s="763"/>
      <c r="CJ5" s="763"/>
      <c r="CK5" s="763"/>
      <c r="CL5" s="764"/>
      <c r="CM5" s="762" t="s">
        <v>382</v>
      </c>
      <c r="CN5" s="763"/>
      <c r="CO5" s="763"/>
      <c r="CP5" s="763"/>
      <c r="CQ5" s="764"/>
      <c r="CR5" s="762" t="s">
        <v>383</v>
      </c>
      <c r="CS5" s="763"/>
      <c r="CT5" s="763"/>
      <c r="CU5" s="763"/>
      <c r="CV5" s="764"/>
      <c r="CW5" s="762" t="s">
        <v>384</v>
      </c>
      <c r="CX5" s="763"/>
      <c r="CY5" s="763"/>
      <c r="CZ5" s="763"/>
      <c r="DA5" s="764"/>
      <c r="DB5" s="762" t="s">
        <v>385</v>
      </c>
      <c r="DC5" s="763"/>
      <c r="DD5" s="763"/>
      <c r="DE5" s="763"/>
      <c r="DF5" s="764"/>
      <c r="DG5" s="791" t="s">
        <v>386</v>
      </c>
      <c r="DH5" s="792"/>
      <c r="DI5" s="792"/>
      <c r="DJ5" s="792"/>
      <c r="DK5" s="793"/>
      <c r="DL5" s="791" t="s">
        <v>387</v>
      </c>
      <c r="DM5" s="792"/>
      <c r="DN5" s="792"/>
      <c r="DO5" s="792"/>
      <c r="DP5" s="793"/>
      <c r="DQ5" s="762" t="s">
        <v>388</v>
      </c>
      <c r="DR5" s="763"/>
      <c r="DS5" s="763"/>
      <c r="DT5" s="763"/>
      <c r="DU5" s="764"/>
      <c r="DV5" s="762" t="s">
        <v>379</v>
      </c>
      <c r="DW5" s="763"/>
      <c r="DX5" s="763"/>
      <c r="DY5" s="763"/>
      <c r="DZ5" s="769"/>
      <c r="EA5" s="230"/>
    </row>
    <row r="6" spans="1:131" s="231" customFormat="1" ht="26.25" customHeight="1" thickBot="1">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4"/>
      <c r="DH6" s="795"/>
      <c r="DI6" s="795"/>
      <c r="DJ6" s="795"/>
      <c r="DK6" s="796"/>
      <c r="DL6" s="794"/>
      <c r="DM6" s="795"/>
      <c r="DN6" s="795"/>
      <c r="DO6" s="795"/>
      <c r="DP6" s="796"/>
      <c r="DQ6" s="765"/>
      <c r="DR6" s="766"/>
      <c r="DS6" s="766"/>
      <c r="DT6" s="766"/>
      <c r="DU6" s="767"/>
      <c r="DV6" s="765"/>
      <c r="DW6" s="766"/>
      <c r="DX6" s="766"/>
      <c r="DY6" s="766"/>
      <c r="DZ6" s="771"/>
      <c r="EA6" s="230"/>
    </row>
    <row r="7" spans="1:131" s="231" customFormat="1" ht="26.25" customHeight="1" thickTop="1">
      <c r="A7" s="232">
        <v>1</v>
      </c>
      <c r="B7" s="775" t="s">
        <v>389</v>
      </c>
      <c r="C7" s="776"/>
      <c r="D7" s="776"/>
      <c r="E7" s="776"/>
      <c r="F7" s="776"/>
      <c r="G7" s="776"/>
      <c r="H7" s="776"/>
      <c r="I7" s="776"/>
      <c r="J7" s="776"/>
      <c r="K7" s="776"/>
      <c r="L7" s="776"/>
      <c r="M7" s="776"/>
      <c r="N7" s="776"/>
      <c r="O7" s="776"/>
      <c r="P7" s="777"/>
      <c r="Q7" s="778">
        <v>12431</v>
      </c>
      <c r="R7" s="779"/>
      <c r="S7" s="779"/>
      <c r="T7" s="779"/>
      <c r="U7" s="779"/>
      <c r="V7" s="779">
        <v>11860</v>
      </c>
      <c r="W7" s="779"/>
      <c r="X7" s="779"/>
      <c r="Y7" s="779"/>
      <c r="Z7" s="779"/>
      <c r="AA7" s="779">
        <v>572</v>
      </c>
      <c r="AB7" s="779"/>
      <c r="AC7" s="779"/>
      <c r="AD7" s="779"/>
      <c r="AE7" s="780"/>
      <c r="AF7" s="781">
        <v>566</v>
      </c>
      <c r="AG7" s="782"/>
      <c r="AH7" s="782"/>
      <c r="AI7" s="782"/>
      <c r="AJ7" s="783"/>
      <c r="AK7" s="784" t="s">
        <v>581</v>
      </c>
      <c r="AL7" s="785"/>
      <c r="AM7" s="785"/>
      <c r="AN7" s="785"/>
      <c r="AO7" s="785"/>
      <c r="AP7" s="785">
        <v>12248</v>
      </c>
      <c r="AQ7" s="785"/>
      <c r="AR7" s="785"/>
      <c r="AS7" s="785"/>
      <c r="AT7" s="785"/>
      <c r="AU7" s="786"/>
      <c r="AV7" s="786"/>
      <c r="AW7" s="786"/>
      <c r="AX7" s="786"/>
      <c r="AY7" s="787"/>
      <c r="AZ7" s="228"/>
      <c r="BA7" s="228"/>
      <c r="BB7" s="228"/>
      <c r="BC7" s="228"/>
      <c r="BD7" s="228"/>
      <c r="BE7" s="229"/>
      <c r="BF7" s="229"/>
      <c r="BG7" s="229"/>
      <c r="BH7" s="229"/>
      <c r="BI7" s="229"/>
      <c r="BJ7" s="229"/>
      <c r="BK7" s="229"/>
      <c r="BL7" s="229"/>
      <c r="BM7" s="229"/>
      <c r="BN7" s="229"/>
      <c r="BO7" s="229"/>
      <c r="BP7" s="229"/>
      <c r="BQ7" s="232">
        <v>1</v>
      </c>
      <c r="BR7" s="233"/>
      <c r="BS7" s="788" t="s">
        <v>590</v>
      </c>
      <c r="BT7" s="789"/>
      <c r="BU7" s="789"/>
      <c r="BV7" s="789"/>
      <c r="BW7" s="789"/>
      <c r="BX7" s="789"/>
      <c r="BY7" s="789"/>
      <c r="BZ7" s="789"/>
      <c r="CA7" s="789"/>
      <c r="CB7" s="789"/>
      <c r="CC7" s="789"/>
      <c r="CD7" s="789"/>
      <c r="CE7" s="789"/>
      <c r="CF7" s="789"/>
      <c r="CG7" s="790"/>
      <c r="CH7" s="772">
        <v>-4</v>
      </c>
      <c r="CI7" s="773"/>
      <c r="CJ7" s="773"/>
      <c r="CK7" s="773"/>
      <c r="CL7" s="774"/>
      <c r="CM7" s="772">
        <v>64</v>
      </c>
      <c r="CN7" s="773"/>
      <c r="CO7" s="773"/>
      <c r="CP7" s="773"/>
      <c r="CQ7" s="774"/>
      <c r="CR7" s="772">
        <v>30</v>
      </c>
      <c r="CS7" s="773"/>
      <c r="CT7" s="773"/>
      <c r="CU7" s="773"/>
      <c r="CV7" s="774"/>
      <c r="CW7" s="772" t="s">
        <v>592</v>
      </c>
      <c r="CX7" s="773"/>
      <c r="CY7" s="773"/>
      <c r="CZ7" s="773"/>
      <c r="DA7" s="774"/>
      <c r="DB7" s="772" t="s">
        <v>592</v>
      </c>
      <c r="DC7" s="773"/>
      <c r="DD7" s="773"/>
      <c r="DE7" s="773"/>
      <c r="DF7" s="774"/>
      <c r="DG7" s="772" t="s">
        <v>592</v>
      </c>
      <c r="DH7" s="773"/>
      <c r="DI7" s="773"/>
      <c r="DJ7" s="773"/>
      <c r="DK7" s="774"/>
      <c r="DL7" s="772" t="s">
        <v>592</v>
      </c>
      <c r="DM7" s="773"/>
      <c r="DN7" s="773"/>
      <c r="DO7" s="773"/>
      <c r="DP7" s="774"/>
      <c r="DQ7" s="772" t="s">
        <v>592</v>
      </c>
      <c r="DR7" s="773"/>
      <c r="DS7" s="773"/>
      <c r="DT7" s="773"/>
      <c r="DU7" s="774"/>
      <c r="DV7" s="772" t="s">
        <v>592</v>
      </c>
      <c r="DW7" s="773"/>
      <c r="DX7" s="773"/>
      <c r="DY7" s="773"/>
      <c r="DZ7" s="774"/>
      <c r="EA7" s="230"/>
    </row>
    <row r="8" spans="1:131" s="231" customFormat="1" ht="26.25" customHeight="1">
      <c r="A8" s="234">
        <v>2</v>
      </c>
      <c r="B8" s="807"/>
      <c r="C8" s="808"/>
      <c r="D8" s="808"/>
      <c r="E8" s="808"/>
      <c r="F8" s="808"/>
      <c r="G8" s="808"/>
      <c r="H8" s="808"/>
      <c r="I8" s="808"/>
      <c r="J8" s="808"/>
      <c r="K8" s="808"/>
      <c r="L8" s="808"/>
      <c r="M8" s="808"/>
      <c r="N8" s="808"/>
      <c r="O8" s="808"/>
      <c r="P8" s="809"/>
      <c r="Q8" s="810"/>
      <c r="R8" s="811"/>
      <c r="S8" s="811"/>
      <c r="T8" s="811"/>
      <c r="U8" s="811"/>
      <c r="V8" s="811"/>
      <c r="W8" s="811"/>
      <c r="X8" s="811"/>
      <c r="Y8" s="811"/>
      <c r="Z8" s="811"/>
      <c r="AA8" s="811"/>
      <c r="AB8" s="811"/>
      <c r="AC8" s="811"/>
      <c r="AD8" s="811"/>
      <c r="AE8" s="812"/>
      <c r="AF8" s="813"/>
      <c r="AG8" s="814"/>
      <c r="AH8" s="814"/>
      <c r="AI8" s="814"/>
      <c r="AJ8" s="815"/>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591</v>
      </c>
      <c r="BT8" s="802"/>
      <c r="BU8" s="802"/>
      <c r="BV8" s="802"/>
      <c r="BW8" s="802"/>
      <c r="BX8" s="802"/>
      <c r="BY8" s="802"/>
      <c r="BZ8" s="802"/>
      <c r="CA8" s="802"/>
      <c r="CB8" s="802"/>
      <c r="CC8" s="802"/>
      <c r="CD8" s="802"/>
      <c r="CE8" s="802"/>
      <c r="CF8" s="802"/>
      <c r="CG8" s="803"/>
      <c r="CH8" s="804">
        <v>-17</v>
      </c>
      <c r="CI8" s="805"/>
      <c r="CJ8" s="805"/>
      <c r="CK8" s="805"/>
      <c r="CL8" s="806"/>
      <c r="CM8" s="804">
        <v>-23</v>
      </c>
      <c r="CN8" s="805"/>
      <c r="CO8" s="805"/>
      <c r="CP8" s="805"/>
      <c r="CQ8" s="806"/>
      <c r="CR8" s="804">
        <v>45</v>
      </c>
      <c r="CS8" s="805"/>
      <c r="CT8" s="805"/>
      <c r="CU8" s="805"/>
      <c r="CV8" s="806"/>
      <c r="CW8" s="804">
        <v>5</v>
      </c>
      <c r="CX8" s="805"/>
      <c r="CY8" s="805"/>
      <c r="CZ8" s="805"/>
      <c r="DA8" s="806"/>
      <c r="DB8" s="804" t="s">
        <v>592</v>
      </c>
      <c r="DC8" s="805"/>
      <c r="DD8" s="805"/>
      <c r="DE8" s="805"/>
      <c r="DF8" s="806"/>
      <c r="DG8" s="804" t="s">
        <v>592</v>
      </c>
      <c r="DH8" s="805"/>
      <c r="DI8" s="805"/>
      <c r="DJ8" s="805"/>
      <c r="DK8" s="806"/>
      <c r="DL8" s="804" t="s">
        <v>592</v>
      </c>
      <c r="DM8" s="805"/>
      <c r="DN8" s="805"/>
      <c r="DO8" s="805"/>
      <c r="DP8" s="806"/>
      <c r="DQ8" s="804" t="s">
        <v>592</v>
      </c>
      <c r="DR8" s="805"/>
      <c r="DS8" s="805"/>
      <c r="DT8" s="805"/>
      <c r="DU8" s="806"/>
      <c r="DV8" s="804" t="s">
        <v>592</v>
      </c>
      <c r="DW8" s="805"/>
      <c r="DX8" s="805"/>
      <c r="DY8" s="805"/>
      <c r="DZ8" s="806"/>
      <c r="EA8" s="230"/>
    </row>
    <row r="9" spans="1:131" s="231" customFormat="1" ht="26.25" customHeight="1">
      <c r="A9" s="234">
        <v>3</v>
      </c>
      <c r="B9" s="807"/>
      <c r="C9" s="808"/>
      <c r="D9" s="808"/>
      <c r="E9" s="808"/>
      <c r="F9" s="808"/>
      <c r="G9" s="808"/>
      <c r="H9" s="808"/>
      <c r="I9" s="808"/>
      <c r="J9" s="808"/>
      <c r="K9" s="808"/>
      <c r="L9" s="808"/>
      <c r="M9" s="808"/>
      <c r="N9" s="808"/>
      <c r="O9" s="808"/>
      <c r="P9" s="809"/>
      <c r="Q9" s="810"/>
      <c r="R9" s="811"/>
      <c r="S9" s="811"/>
      <c r="T9" s="811"/>
      <c r="U9" s="811"/>
      <c r="V9" s="811"/>
      <c r="W9" s="811"/>
      <c r="X9" s="811"/>
      <c r="Y9" s="811"/>
      <c r="Z9" s="811"/>
      <c r="AA9" s="811"/>
      <c r="AB9" s="811"/>
      <c r="AC9" s="811"/>
      <c r="AD9" s="811"/>
      <c r="AE9" s="812"/>
      <c r="AF9" s="813"/>
      <c r="AG9" s="814"/>
      <c r="AH9" s="814"/>
      <c r="AI9" s="814"/>
      <c r="AJ9" s="815"/>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16"/>
      <c r="EA9" s="230"/>
    </row>
    <row r="10" spans="1:131" s="231" customFormat="1" ht="26.25" customHeight="1">
      <c r="A10" s="234">
        <v>4</v>
      </c>
      <c r="B10" s="807"/>
      <c r="C10" s="808"/>
      <c r="D10" s="808"/>
      <c r="E10" s="808"/>
      <c r="F10" s="808"/>
      <c r="G10" s="808"/>
      <c r="H10" s="808"/>
      <c r="I10" s="808"/>
      <c r="J10" s="808"/>
      <c r="K10" s="808"/>
      <c r="L10" s="808"/>
      <c r="M10" s="808"/>
      <c r="N10" s="808"/>
      <c r="O10" s="808"/>
      <c r="P10" s="809"/>
      <c r="Q10" s="810"/>
      <c r="R10" s="811"/>
      <c r="S10" s="811"/>
      <c r="T10" s="811"/>
      <c r="U10" s="811"/>
      <c r="V10" s="811"/>
      <c r="W10" s="811"/>
      <c r="X10" s="811"/>
      <c r="Y10" s="811"/>
      <c r="Z10" s="811"/>
      <c r="AA10" s="811"/>
      <c r="AB10" s="811"/>
      <c r="AC10" s="811"/>
      <c r="AD10" s="811"/>
      <c r="AE10" s="812"/>
      <c r="AF10" s="813"/>
      <c r="AG10" s="814"/>
      <c r="AH10" s="814"/>
      <c r="AI10" s="814"/>
      <c r="AJ10" s="815"/>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16"/>
      <c r="EA10" s="230"/>
    </row>
    <row r="11" spans="1:131" s="231" customFormat="1" ht="26.25" customHeight="1">
      <c r="A11" s="234">
        <v>5</v>
      </c>
      <c r="B11" s="807"/>
      <c r="C11" s="808"/>
      <c r="D11" s="808"/>
      <c r="E11" s="808"/>
      <c r="F11" s="808"/>
      <c r="G11" s="808"/>
      <c r="H11" s="808"/>
      <c r="I11" s="808"/>
      <c r="J11" s="808"/>
      <c r="K11" s="808"/>
      <c r="L11" s="808"/>
      <c r="M11" s="808"/>
      <c r="N11" s="808"/>
      <c r="O11" s="808"/>
      <c r="P11" s="809"/>
      <c r="Q11" s="810"/>
      <c r="R11" s="811"/>
      <c r="S11" s="811"/>
      <c r="T11" s="811"/>
      <c r="U11" s="811"/>
      <c r="V11" s="811"/>
      <c r="W11" s="811"/>
      <c r="X11" s="811"/>
      <c r="Y11" s="811"/>
      <c r="Z11" s="811"/>
      <c r="AA11" s="811"/>
      <c r="AB11" s="811"/>
      <c r="AC11" s="811"/>
      <c r="AD11" s="811"/>
      <c r="AE11" s="812"/>
      <c r="AF11" s="813"/>
      <c r="AG11" s="814"/>
      <c r="AH11" s="814"/>
      <c r="AI11" s="814"/>
      <c r="AJ11" s="815"/>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16"/>
      <c r="EA11" s="230"/>
    </row>
    <row r="12" spans="1:131" s="231" customFormat="1" ht="26.25" customHeight="1">
      <c r="A12" s="234">
        <v>6</v>
      </c>
      <c r="B12" s="807"/>
      <c r="C12" s="808"/>
      <c r="D12" s="808"/>
      <c r="E12" s="808"/>
      <c r="F12" s="808"/>
      <c r="G12" s="808"/>
      <c r="H12" s="808"/>
      <c r="I12" s="808"/>
      <c r="J12" s="808"/>
      <c r="K12" s="808"/>
      <c r="L12" s="808"/>
      <c r="M12" s="808"/>
      <c r="N12" s="808"/>
      <c r="O12" s="808"/>
      <c r="P12" s="809"/>
      <c r="Q12" s="810"/>
      <c r="R12" s="811"/>
      <c r="S12" s="811"/>
      <c r="T12" s="811"/>
      <c r="U12" s="811"/>
      <c r="V12" s="811"/>
      <c r="W12" s="811"/>
      <c r="X12" s="811"/>
      <c r="Y12" s="811"/>
      <c r="Z12" s="811"/>
      <c r="AA12" s="811"/>
      <c r="AB12" s="811"/>
      <c r="AC12" s="811"/>
      <c r="AD12" s="811"/>
      <c r="AE12" s="812"/>
      <c r="AF12" s="813"/>
      <c r="AG12" s="814"/>
      <c r="AH12" s="814"/>
      <c r="AI12" s="814"/>
      <c r="AJ12" s="815"/>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16"/>
      <c r="EA12" s="230"/>
    </row>
    <row r="13" spans="1:131" s="231" customFormat="1" ht="26.25" customHeight="1">
      <c r="A13" s="234">
        <v>7</v>
      </c>
      <c r="B13" s="807"/>
      <c r="C13" s="808"/>
      <c r="D13" s="808"/>
      <c r="E13" s="808"/>
      <c r="F13" s="808"/>
      <c r="G13" s="808"/>
      <c r="H13" s="808"/>
      <c r="I13" s="808"/>
      <c r="J13" s="808"/>
      <c r="K13" s="808"/>
      <c r="L13" s="808"/>
      <c r="M13" s="808"/>
      <c r="N13" s="808"/>
      <c r="O13" s="808"/>
      <c r="P13" s="809"/>
      <c r="Q13" s="810"/>
      <c r="R13" s="811"/>
      <c r="S13" s="811"/>
      <c r="T13" s="811"/>
      <c r="U13" s="811"/>
      <c r="V13" s="811"/>
      <c r="W13" s="811"/>
      <c r="X13" s="811"/>
      <c r="Y13" s="811"/>
      <c r="Z13" s="811"/>
      <c r="AA13" s="811"/>
      <c r="AB13" s="811"/>
      <c r="AC13" s="811"/>
      <c r="AD13" s="811"/>
      <c r="AE13" s="812"/>
      <c r="AF13" s="813"/>
      <c r="AG13" s="814"/>
      <c r="AH13" s="814"/>
      <c r="AI13" s="814"/>
      <c r="AJ13" s="815"/>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16"/>
      <c r="EA13" s="230"/>
    </row>
    <row r="14" spans="1:131" s="231" customFormat="1" ht="26.25" customHeight="1">
      <c r="A14" s="234">
        <v>8</v>
      </c>
      <c r="B14" s="807"/>
      <c r="C14" s="808"/>
      <c r="D14" s="808"/>
      <c r="E14" s="808"/>
      <c r="F14" s="808"/>
      <c r="G14" s="808"/>
      <c r="H14" s="808"/>
      <c r="I14" s="808"/>
      <c r="J14" s="808"/>
      <c r="K14" s="808"/>
      <c r="L14" s="808"/>
      <c r="M14" s="808"/>
      <c r="N14" s="808"/>
      <c r="O14" s="808"/>
      <c r="P14" s="809"/>
      <c r="Q14" s="810"/>
      <c r="R14" s="811"/>
      <c r="S14" s="811"/>
      <c r="T14" s="811"/>
      <c r="U14" s="811"/>
      <c r="V14" s="811"/>
      <c r="W14" s="811"/>
      <c r="X14" s="811"/>
      <c r="Y14" s="811"/>
      <c r="Z14" s="811"/>
      <c r="AA14" s="811"/>
      <c r="AB14" s="811"/>
      <c r="AC14" s="811"/>
      <c r="AD14" s="811"/>
      <c r="AE14" s="812"/>
      <c r="AF14" s="813"/>
      <c r="AG14" s="814"/>
      <c r="AH14" s="814"/>
      <c r="AI14" s="814"/>
      <c r="AJ14" s="815"/>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16"/>
      <c r="EA14" s="230"/>
    </row>
    <row r="15" spans="1:131" s="231" customFormat="1" ht="26.25" customHeight="1">
      <c r="A15" s="234">
        <v>9</v>
      </c>
      <c r="B15" s="807"/>
      <c r="C15" s="808"/>
      <c r="D15" s="808"/>
      <c r="E15" s="808"/>
      <c r="F15" s="808"/>
      <c r="G15" s="808"/>
      <c r="H15" s="808"/>
      <c r="I15" s="808"/>
      <c r="J15" s="808"/>
      <c r="K15" s="808"/>
      <c r="L15" s="808"/>
      <c r="M15" s="808"/>
      <c r="N15" s="808"/>
      <c r="O15" s="808"/>
      <c r="P15" s="809"/>
      <c r="Q15" s="810"/>
      <c r="R15" s="811"/>
      <c r="S15" s="811"/>
      <c r="T15" s="811"/>
      <c r="U15" s="811"/>
      <c r="V15" s="811"/>
      <c r="W15" s="811"/>
      <c r="X15" s="811"/>
      <c r="Y15" s="811"/>
      <c r="Z15" s="811"/>
      <c r="AA15" s="811"/>
      <c r="AB15" s="811"/>
      <c r="AC15" s="811"/>
      <c r="AD15" s="811"/>
      <c r="AE15" s="812"/>
      <c r="AF15" s="813"/>
      <c r="AG15" s="814"/>
      <c r="AH15" s="814"/>
      <c r="AI15" s="814"/>
      <c r="AJ15" s="815"/>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16"/>
      <c r="EA15" s="230"/>
    </row>
    <row r="16" spans="1:131" s="231" customFormat="1" ht="26.25" customHeight="1">
      <c r="A16" s="234">
        <v>10</v>
      </c>
      <c r="B16" s="807"/>
      <c r="C16" s="808"/>
      <c r="D16" s="808"/>
      <c r="E16" s="808"/>
      <c r="F16" s="808"/>
      <c r="G16" s="808"/>
      <c r="H16" s="808"/>
      <c r="I16" s="808"/>
      <c r="J16" s="808"/>
      <c r="K16" s="808"/>
      <c r="L16" s="808"/>
      <c r="M16" s="808"/>
      <c r="N16" s="808"/>
      <c r="O16" s="808"/>
      <c r="P16" s="809"/>
      <c r="Q16" s="810"/>
      <c r="R16" s="811"/>
      <c r="S16" s="811"/>
      <c r="T16" s="811"/>
      <c r="U16" s="811"/>
      <c r="V16" s="811"/>
      <c r="W16" s="811"/>
      <c r="X16" s="811"/>
      <c r="Y16" s="811"/>
      <c r="Z16" s="811"/>
      <c r="AA16" s="811"/>
      <c r="AB16" s="811"/>
      <c r="AC16" s="811"/>
      <c r="AD16" s="811"/>
      <c r="AE16" s="812"/>
      <c r="AF16" s="813"/>
      <c r="AG16" s="814"/>
      <c r="AH16" s="814"/>
      <c r="AI16" s="814"/>
      <c r="AJ16" s="815"/>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16"/>
      <c r="EA16" s="230"/>
    </row>
    <row r="17" spans="1:131" s="231" customFormat="1" ht="26.25" customHeight="1">
      <c r="A17" s="234">
        <v>11</v>
      </c>
      <c r="B17" s="807"/>
      <c r="C17" s="808"/>
      <c r="D17" s="808"/>
      <c r="E17" s="808"/>
      <c r="F17" s="808"/>
      <c r="G17" s="808"/>
      <c r="H17" s="808"/>
      <c r="I17" s="808"/>
      <c r="J17" s="808"/>
      <c r="K17" s="808"/>
      <c r="L17" s="808"/>
      <c r="M17" s="808"/>
      <c r="N17" s="808"/>
      <c r="O17" s="808"/>
      <c r="P17" s="809"/>
      <c r="Q17" s="810"/>
      <c r="R17" s="811"/>
      <c r="S17" s="811"/>
      <c r="T17" s="811"/>
      <c r="U17" s="811"/>
      <c r="V17" s="811"/>
      <c r="W17" s="811"/>
      <c r="X17" s="811"/>
      <c r="Y17" s="811"/>
      <c r="Z17" s="811"/>
      <c r="AA17" s="811"/>
      <c r="AB17" s="811"/>
      <c r="AC17" s="811"/>
      <c r="AD17" s="811"/>
      <c r="AE17" s="812"/>
      <c r="AF17" s="813"/>
      <c r="AG17" s="814"/>
      <c r="AH17" s="814"/>
      <c r="AI17" s="814"/>
      <c r="AJ17" s="815"/>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16"/>
      <c r="EA17" s="230"/>
    </row>
    <row r="18" spans="1:131" s="231" customFormat="1" ht="26.25" customHeight="1">
      <c r="A18" s="234">
        <v>12</v>
      </c>
      <c r="B18" s="807"/>
      <c r="C18" s="808"/>
      <c r="D18" s="808"/>
      <c r="E18" s="808"/>
      <c r="F18" s="808"/>
      <c r="G18" s="808"/>
      <c r="H18" s="808"/>
      <c r="I18" s="808"/>
      <c r="J18" s="808"/>
      <c r="K18" s="808"/>
      <c r="L18" s="808"/>
      <c r="M18" s="808"/>
      <c r="N18" s="808"/>
      <c r="O18" s="808"/>
      <c r="P18" s="809"/>
      <c r="Q18" s="810"/>
      <c r="R18" s="811"/>
      <c r="S18" s="811"/>
      <c r="T18" s="811"/>
      <c r="U18" s="811"/>
      <c r="V18" s="811"/>
      <c r="W18" s="811"/>
      <c r="X18" s="811"/>
      <c r="Y18" s="811"/>
      <c r="Z18" s="811"/>
      <c r="AA18" s="811"/>
      <c r="AB18" s="811"/>
      <c r="AC18" s="811"/>
      <c r="AD18" s="811"/>
      <c r="AE18" s="812"/>
      <c r="AF18" s="813"/>
      <c r="AG18" s="814"/>
      <c r="AH18" s="814"/>
      <c r="AI18" s="814"/>
      <c r="AJ18" s="815"/>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16"/>
      <c r="EA18" s="230"/>
    </row>
    <row r="19" spans="1:131" s="231" customFormat="1" ht="26.25" customHeight="1">
      <c r="A19" s="234">
        <v>13</v>
      </c>
      <c r="B19" s="807"/>
      <c r="C19" s="808"/>
      <c r="D19" s="808"/>
      <c r="E19" s="808"/>
      <c r="F19" s="808"/>
      <c r="G19" s="808"/>
      <c r="H19" s="808"/>
      <c r="I19" s="808"/>
      <c r="J19" s="808"/>
      <c r="K19" s="808"/>
      <c r="L19" s="808"/>
      <c r="M19" s="808"/>
      <c r="N19" s="808"/>
      <c r="O19" s="808"/>
      <c r="P19" s="809"/>
      <c r="Q19" s="810"/>
      <c r="R19" s="811"/>
      <c r="S19" s="811"/>
      <c r="T19" s="811"/>
      <c r="U19" s="811"/>
      <c r="V19" s="811"/>
      <c r="W19" s="811"/>
      <c r="X19" s="811"/>
      <c r="Y19" s="811"/>
      <c r="Z19" s="811"/>
      <c r="AA19" s="811"/>
      <c r="AB19" s="811"/>
      <c r="AC19" s="811"/>
      <c r="AD19" s="811"/>
      <c r="AE19" s="812"/>
      <c r="AF19" s="813"/>
      <c r="AG19" s="814"/>
      <c r="AH19" s="814"/>
      <c r="AI19" s="814"/>
      <c r="AJ19" s="815"/>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16"/>
      <c r="EA19" s="230"/>
    </row>
    <row r="20" spans="1:131" s="231" customFormat="1" ht="26.25" customHeight="1">
      <c r="A20" s="234">
        <v>14</v>
      </c>
      <c r="B20" s="807"/>
      <c r="C20" s="808"/>
      <c r="D20" s="808"/>
      <c r="E20" s="808"/>
      <c r="F20" s="808"/>
      <c r="G20" s="808"/>
      <c r="H20" s="808"/>
      <c r="I20" s="808"/>
      <c r="J20" s="808"/>
      <c r="K20" s="808"/>
      <c r="L20" s="808"/>
      <c r="M20" s="808"/>
      <c r="N20" s="808"/>
      <c r="O20" s="808"/>
      <c r="P20" s="809"/>
      <c r="Q20" s="810"/>
      <c r="R20" s="811"/>
      <c r="S20" s="811"/>
      <c r="T20" s="811"/>
      <c r="U20" s="811"/>
      <c r="V20" s="811"/>
      <c r="W20" s="811"/>
      <c r="X20" s="811"/>
      <c r="Y20" s="811"/>
      <c r="Z20" s="811"/>
      <c r="AA20" s="811"/>
      <c r="AB20" s="811"/>
      <c r="AC20" s="811"/>
      <c r="AD20" s="811"/>
      <c r="AE20" s="812"/>
      <c r="AF20" s="813"/>
      <c r="AG20" s="814"/>
      <c r="AH20" s="814"/>
      <c r="AI20" s="814"/>
      <c r="AJ20" s="815"/>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16"/>
      <c r="EA20" s="230"/>
    </row>
    <row r="21" spans="1:131" s="231" customFormat="1" ht="26.25" customHeight="1" thickBot="1">
      <c r="A21" s="234">
        <v>15</v>
      </c>
      <c r="B21" s="807"/>
      <c r="C21" s="808"/>
      <c r="D21" s="808"/>
      <c r="E21" s="808"/>
      <c r="F21" s="808"/>
      <c r="G21" s="808"/>
      <c r="H21" s="808"/>
      <c r="I21" s="808"/>
      <c r="J21" s="808"/>
      <c r="K21" s="808"/>
      <c r="L21" s="808"/>
      <c r="M21" s="808"/>
      <c r="N21" s="808"/>
      <c r="O21" s="808"/>
      <c r="P21" s="809"/>
      <c r="Q21" s="810"/>
      <c r="R21" s="811"/>
      <c r="S21" s="811"/>
      <c r="T21" s="811"/>
      <c r="U21" s="811"/>
      <c r="V21" s="811"/>
      <c r="W21" s="811"/>
      <c r="X21" s="811"/>
      <c r="Y21" s="811"/>
      <c r="Z21" s="811"/>
      <c r="AA21" s="811"/>
      <c r="AB21" s="811"/>
      <c r="AC21" s="811"/>
      <c r="AD21" s="811"/>
      <c r="AE21" s="812"/>
      <c r="AF21" s="813"/>
      <c r="AG21" s="814"/>
      <c r="AH21" s="814"/>
      <c r="AI21" s="814"/>
      <c r="AJ21" s="815"/>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16"/>
      <c r="EA21" s="230"/>
    </row>
    <row r="22" spans="1:131" s="231" customFormat="1" ht="26.25" customHeight="1">
      <c r="A22" s="234">
        <v>16</v>
      </c>
      <c r="B22" s="807"/>
      <c r="C22" s="808"/>
      <c r="D22" s="808"/>
      <c r="E22" s="808"/>
      <c r="F22" s="808"/>
      <c r="G22" s="808"/>
      <c r="H22" s="808"/>
      <c r="I22" s="808"/>
      <c r="J22" s="808"/>
      <c r="K22" s="808"/>
      <c r="L22" s="808"/>
      <c r="M22" s="808"/>
      <c r="N22" s="808"/>
      <c r="O22" s="808"/>
      <c r="P22" s="809"/>
      <c r="Q22" s="827"/>
      <c r="R22" s="828"/>
      <c r="S22" s="828"/>
      <c r="T22" s="828"/>
      <c r="U22" s="828"/>
      <c r="V22" s="828"/>
      <c r="W22" s="828"/>
      <c r="X22" s="828"/>
      <c r="Y22" s="828"/>
      <c r="Z22" s="828"/>
      <c r="AA22" s="828"/>
      <c r="AB22" s="828"/>
      <c r="AC22" s="828"/>
      <c r="AD22" s="828"/>
      <c r="AE22" s="829"/>
      <c r="AF22" s="813"/>
      <c r="AG22" s="814"/>
      <c r="AH22" s="814"/>
      <c r="AI22" s="814"/>
      <c r="AJ22" s="815"/>
      <c r="AK22" s="830"/>
      <c r="AL22" s="831"/>
      <c r="AM22" s="831"/>
      <c r="AN22" s="831"/>
      <c r="AO22" s="831"/>
      <c r="AP22" s="831"/>
      <c r="AQ22" s="831"/>
      <c r="AR22" s="831"/>
      <c r="AS22" s="831"/>
      <c r="AT22" s="831"/>
      <c r="AU22" s="832"/>
      <c r="AV22" s="832"/>
      <c r="AW22" s="832"/>
      <c r="AX22" s="832"/>
      <c r="AY22" s="833"/>
      <c r="AZ22" s="834" t="s">
        <v>390</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16"/>
      <c r="EA22" s="230"/>
    </row>
    <row r="23" spans="1:131" s="231" customFormat="1" ht="26.25" customHeight="1" thickBot="1">
      <c r="A23" s="236" t="s">
        <v>391</v>
      </c>
      <c r="B23" s="817" t="s">
        <v>392</v>
      </c>
      <c r="C23" s="818"/>
      <c r="D23" s="818"/>
      <c r="E23" s="818"/>
      <c r="F23" s="818"/>
      <c r="G23" s="818"/>
      <c r="H23" s="818"/>
      <c r="I23" s="818"/>
      <c r="J23" s="818"/>
      <c r="K23" s="818"/>
      <c r="L23" s="818"/>
      <c r="M23" s="818"/>
      <c r="N23" s="818"/>
      <c r="O23" s="818"/>
      <c r="P23" s="819"/>
      <c r="Q23" s="820">
        <v>12431</v>
      </c>
      <c r="R23" s="821"/>
      <c r="S23" s="821"/>
      <c r="T23" s="821"/>
      <c r="U23" s="821"/>
      <c r="V23" s="821">
        <v>11860</v>
      </c>
      <c r="W23" s="821"/>
      <c r="X23" s="821"/>
      <c r="Y23" s="821"/>
      <c r="Z23" s="821"/>
      <c r="AA23" s="821">
        <v>572</v>
      </c>
      <c r="AB23" s="821"/>
      <c r="AC23" s="821"/>
      <c r="AD23" s="821"/>
      <c r="AE23" s="822"/>
      <c r="AF23" s="823">
        <v>566</v>
      </c>
      <c r="AG23" s="821"/>
      <c r="AH23" s="821"/>
      <c r="AI23" s="821"/>
      <c r="AJ23" s="824"/>
      <c r="AK23" s="825"/>
      <c r="AL23" s="826"/>
      <c r="AM23" s="826"/>
      <c r="AN23" s="826"/>
      <c r="AO23" s="826"/>
      <c r="AP23" s="821">
        <v>12248</v>
      </c>
      <c r="AQ23" s="821"/>
      <c r="AR23" s="821"/>
      <c r="AS23" s="821"/>
      <c r="AT23" s="821"/>
      <c r="AU23" s="837"/>
      <c r="AV23" s="837"/>
      <c r="AW23" s="837"/>
      <c r="AX23" s="837"/>
      <c r="AY23" s="838"/>
      <c r="AZ23" s="839" t="s">
        <v>129</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16"/>
      <c r="EA23" s="230"/>
    </row>
    <row r="24" spans="1:131" s="231" customFormat="1" ht="26.25" customHeight="1">
      <c r="A24" s="836" t="s">
        <v>393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16"/>
      <c r="EA24" s="230"/>
    </row>
    <row r="25" spans="1:131" ht="26.25" customHeight="1" thickBot="1">
      <c r="A25" s="754" t="s">
        <v>394</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16"/>
      <c r="EA25" s="226"/>
    </row>
    <row r="26" spans="1:131" ht="26.25" customHeight="1">
      <c r="A26" s="756" t="s">
        <v>372</v>
      </c>
      <c r="B26" s="757"/>
      <c r="C26" s="757"/>
      <c r="D26" s="757"/>
      <c r="E26" s="757"/>
      <c r="F26" s="757"/>
      <c r="G26" s="757"/>
      <c r="H26" s="757"/>
      <c r="I26" s="757"/>
      <c r="J26" s="757"/>
      <c r="K26" s="757"/>
      <c r="L26" s="757"/>
      <c r="M26" s="757"/>
      <c r="N26" s="757"/>
      <c r="O26" s="757"/>
      <c r="P26" s="758"/>
      <c r="Q26" s="762" t="s">
        <v>395</v>
      </c>
      <c r="R26" s="763"/>
      <c r="S26" s="763"/>
      <c r="T26" s="763"/>
      <c r="U26" s="764"/>
      <c r="V26" s="762" t="s">
        <v>396</v>
      </c>
      <c r="W26" s="763"/>
      <c r="X26" s="763"/>
      <c r="Y26" s="763"/>
      <c r="Z26" s="764"/>
      <c r="AA26" s="762" t="s">
        <v>397</v>
      </c>
      <c r="AB26" s="763"/>
      <c r="AC26" s="763"/>
      <c r="AD26" s="763"/>
      <c r="AE26" s="763"/>
      <c r="AF26" s="842" t="s">
        <v>398</v>
      </c>
      <c r="AG26" s="843"/>
      <c r="AH26" s="843"/>
      <c r="AI26" s="843"/>
      <c r="AJ26" s="844"/>
      <c r="AK26" s="763" t="s">
        <v>399</v>
      </c>
      <c r="AL26" s="763"/>
      <c r="AM26" s="763"/>
      <c r="AN26" s="763"/>
      <c r="AO26" s="764"/>
      <c r="AP26" s="762" t="s">
        <v>400</v>
      </c>
      <c r="AQ26" s="763"/>
      <c r="AR26" s="763"/>
      <c r="AS26" s="763"/>
      <c r="AT26" s="764"/>
      <c r="AU26" s="762" t="s">
        <v>401</v>
      </c>
      <c r="AV26" s="763"/>
      <c r="AW26" s="763"/>
      <c r="AX26" s="763"/>
      <c r="AY26" s="764"/>
      <c r="AZ26" s="762" t="s">
        <v>402</v>
      </c>
      <c r="BA26" s="763"/>
      <c r="BB26" s="763"/>
      <c r="BC26" s="763"/>
      <c r="BD26" s="764"/>
      <c r="BE26" s="762" t="s">
        <v>379</v>
      </c>
      <c r="BF26" s="763"/>
      <c r="BG26" s="763"/>
      <c r="BH26" s="763"/>
      <c r="BI26" s="769"/>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16"/>
      <c r="EA26" s="226"/>
    </row>
    <row r="27" spans="1:131" ht="26.25" customHeight="1" thickBot="1">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5"/>
      <c r="AG27" s="846"/>
      <c r="AH27" s="846"/>
      <c r="AI27" s="846"/>
      <c r="AJ27" s="847"/>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16"/>
      <c r="EA27" s="226"/>
    </row>
    <row r="28" spans="1:131" ht="26.25" customHeight="1" thickTop="1">
      <c r="A28" s="238">
        <v>1</v>
      </c>
      <c r="B28" s="775" t="s">
        <v>403</v>
      </c>
      <c r="C28" s="776"/>
      <c r="D28" s="776"/>
      <c r="E28" s="776"/>
      <c r="F28" s="776"/>
      <c r="G28" s="776"/>
      <c r="H28" s="776"/>
      <c r="I28" s="776"/>
      <c r="J28" s="776"/>
      <c r="K28" s="776"/>
      <c r="L28" s="776"/>
      <c r="M28" s="776"/>
      <c r="N28" s="776"/>
      <c r="O28" s="776"/>
      <c r="P28" s="777"/>
      <c r="Q28" s="850">
        <v>2188</v>
      </c>
      <c r="R28" s="851"/>
      <c r="S28" s="851"/>
      <c r="T28" s="851"/>
      <c r="U28" s="851"/>
      <c r="V28" s="851">
        <v>2167</v>
      </c>
      <c r="W28" s="851"/>
      <c r="X28" s="851"/>
      <c r="Y28" s="851"/>
      <c r="Z28" s="851"/>
      <c r="AA28" s="851">
        <v>20</v>
      </c>
      <c r="AB28" s="851"/>
      <c r="AC28" s="851"/>
      <c r="AD28" s="851"/>
      <c r="AE28" s="852"/>
      <c r="AF28" s="853">
        <v>20</v>
      </c>
      <c r="AG28" s="851"/>
      <c r="AH28" s="851"/>
      <c r="AI28" s="851"/>
      <c r="AJ28" s="854"/>
      <c r="AK28" s="855">
        <v>140</v>
      </c>
      <c r="AL28" s="856"/>
      <c r="AM28" s="856"/>
      <c r="AN28" s="856"/>
      <c r="AO28" s="856"/>
      <c r="AP28" s="856" t="s">
        <v>582</v>
      </c>
      <c r="AQ28" s="856"/>
      <c r="AR28" s="856"/>
      <c r="AS28" s="856"/>
      <c r="AT28" s="856"/>
      <c r="AU28" s="856" t="s">
        <v>582</v>
      </c>
      <c r="AV28" s="856"/>
      <c r="AW28" s="856"/>
      <c r="AX28" s="856"/>
      <c r="AY28" s="856"/>
      <c r="AZ28" s="857"/>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16"/>
      <c r="EA28" s="226"/>
    </row>
    <row r="29" spans="1:131" ht="26.25" customHeight="1">
      <c r="A29" s="238">
        <v>2</v>
      </c>
      <c r="B29" s="807" t="s">
        <v>404</v>
      </c>
      <c r="C29" s="808"/>
      <c r="D29" s="808"/>
      <c r="E29" s="808"/>
      <c r="F29" s="808"/>
      <c r="G29" s="808"/>
      <c r="H29" s="808"/>
      <c r="I29" s="808"/>
      <c r="J29" s="808"/>
      <c r="K29" s="808"/>
      <c r="L29" s="808"/>
      <c r="M29" s="808"/>
      <c r="N29" s="808"/>
      <c r="O29" s="808"/>
      <c r="P29" s="809"/>
      <c r="Q29" s="810">
        <v>206</v>
      </c>
      <c r="R29" s="811"/>
      <c r="S29" s="811"/>
      <c r="T29" s="811"/>
      <c r="U29" s="811"/>
      <c r="V29" s="811">
        <v>200</v>
      </c>
      <c r="W29" s="811"/>
      <c r="X29" s="811"/>
      <c r="Y29" s="811"/>
      <c r="Z29" s="811"/>
      <c r="AA29" s="811">
        <v>6</v>
      </c>
      <c r="AB29" s="811"/>
      <c r="AC29" s="811"/>
      <c r="AD29" s="811"/>
      <c r="AE29" s="812"/>
      <c r="AF29" s="813">
        <v>6</v>
      </c>
      <c r="AG29" s="814"/>
      <c r="AH29" s="814"/>
      <c r="AI29" s="814"/>
      <c r="AJ29" s="815"/>
      <c r="AK29" s="862">
        <v>52</v>
      </c>
      <c r="AL29" s="858"/>
      <c r="AM29" s="858"/>
      <c r="AN29" s="858"/>
      <c r="AO29" s="858"/>
      <c r="AP29" s="858" t="s">
        <v>582</v>
      </c>
      <c r="AQ29" s="858"/>
      <c r="AR29" s="858"/>
      <c r="AS29" s="858"/>
      <c r="AT29" s="858"/>
      <c r="AU29" s="858" t="s">
        <v>582</v>
      </c>
      <c r="AV29" s="858"/>
      <c r="AW29" s="858"/>
      <c r="AX29" s="858"/>
      <c r="AY29" s="858"/>
      <c r="AZ29" s="859"/>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16"/>
      <c r="EA29" s="226"/>
    </row>
    <row r="30" spans="1:131" ht="26.25" customHeight="1">
      <c r="A30" s="238">
        <v>3</v>
      </c>
      <c r="B30" s="807" t="s">
        <v>405</v>
      </c>
      <c r="C30" s="808"/>
      <c r="D30" s="808"/>
      <c r="E30" s="808"/>
      <c r="F30" s="808"/>
      <c r="G30" s="808"/>
      <c r="H30" s="808"/>
      <c r="I30" s="808"/>
      <c r="J30" s="808"/>
      <c r="K30" s="808"/>
      <c r="L30" s="808"/>
      <c r="M30" s="808"/>
      <c r="N30" s="808"/>
      <c r="O30" s="808"/>
      <c r="P30" s="809"/>
      <c r="Q30" s="810">
        <v>186</v>
      </c>
      <c r="R30" s="811"/>
      <c r="S30" s="811"/>
      <c r="T30" s="811"/>
      <c r="U30" s="811"/>
      <c r="V30" s="811">
        <v>186</v>
      </c>
      <c r="W30" s="811"/>
      <c r="X30" s="811"/>
      <c r="Y30" s="811"/>
      <c r="Z30" s="811"/>
      <c r="AA30" s="811">
        <v>0</v>
      </c>
      <c r="AB30" s="811"/>
      <c r="AC30" s="811"/>
      <c r="AD30" s="811"/>
      <c r="AE30" s="812"/>
      <c r="AF30" s="813">
        <v>0</v>
      </c>
      <c r="AG30" s="814"/>
      <c r="AH30" s="814"/>
      <c r="AI30" s="814"/>
      <c r="AJ30" s="815"/>
      <c r="AK30" s="862">
        <v>60</v>
      </c>
      <c r="AL30" s="858"/>
      <c r="AM30" s="858"/>
      <c r="AN30" s="858"/>
      <c r="AO30" s="858"/>
      <c r="AP30" s="858" t="s">
        <v>582</v>
      </c>
      <c r="AQ30" s="858"/>
      <c r="AR30" s="858"/>
      <c r="AS30" s="858"/>
      <c r="AT30" s="858"/>
      <c r="AU30" s="858" t="s">
        <v>582</v>
      </c>
      <c r="AV30" s="858"/>
      <c r="AW30" s="858"/>
      <c r="AX30" s="858"/>
      <c r="AY30" s="858"/>
      <c r="AZ30" s="859"/>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16"/>
      <c r="EA30" s="226"/>
    </row>
    <row r="31" spans="1:131" ht="26.25" customHeight="1">
      <c r="A31" s="238">
        <v>4</v>
      </c>
      <c r="B31" s="807" t="s">
        <v>406</v>
      </c>
      <c r="C31" s="808"/>
      <c r="D31" s="808"/>
      <c r="E31" s="808"/>
      <c r="F31" s="808"/>
      <c r="G31" s="808"/>
      <c r="H31" s="808"/>
      <c r="I31" s="808"/>
      <c r="J31" s="808"/>
      <c r="K31" s="808"/>
      <c r="L31" s="808"/>
      <c r="M31" s="808"/>
      <c r="N31" s="808"/>
      <c r="O31" s="808"/>
      <c r="P31" s="809"/>
      <c r="Q31" s="810">
        <v>983</v>
      </c>
      <c r="R31" s="811"/>
      <c r="S31" s="811"/>
      <c r="T31" s="811"/>
      <c r="U31" s="811"/>
      <c r="V31" s="811">
        <v>974</v>
      </c>
      <c r="W31" s="811"/>
      <c r="X31" s="811"/>
      <c r="Y31" s="811"/>
      <c r="Z31" s="811"/>
      <c r="AA31" s="811">
        <v>8</v>
      </c>
      <c r="AB31" s="811"/>
      <c r="AC31" s="811"/>
      <c r="AD31" s="811"/>
      <c r="AE31" s="812"/>
      <c r="AF31" s="813">
        <v>897</v>
      </c>
      <c r="AG31" s="814"/>
      <c r="AH31" s="814"/>
      <c r="AI31" s="814"/>
      <c r="AJ31" s="815"/>
      <c r="AK31" s="862">
        <v>280</v>
      </c>
      <c r="AL31" s="858"/>
      <c r="AM31" s="858"/>
      <c r="AN31" s="858"/>
      <c r="AO31" s="858"/>
      <c r="AP31" s="858">
        <v>65</v>
      </c>
      <c r="AQ31" s="858"/>
      <c r="AR31" s="858"/>
      <c r="AS31" s="858"/>
      <c r="AT31" s="858"/>
      <c r="AU31" s="858">
        <v>57</v>
      </c>
      <c r="AV31" s="858"/>
      <c r="AW31" s="858"/>
      <c r="AX31" s="858"/>
      <c r="AY31" s="858"/>
      <c r="AZ31" s="859"/>
      <c r="BA31" s="859"/>
      <c r="BB31" s="859"/>
      <c r="BC31" s="859"/>
      <c r="BD31" s="859"/>
      <c r="BE31" s="860" t="s">
        <v>407</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16"/>
      <c r="EA31" s="226"/>
    </row>
    <row r="32" spans="1:131" ht="26.25" customHeight="1">
      <c r="A32" s="238">
        <v>5</v>
      </c>
      <c r="B32" s="807" t="s">
        <v>408</v>
      </c>
      <c r="C32" s="808"/>
      <c r="D32" s="808"/>
      <c r="E32" s="808"/>
      <c r="F32" s="808"/>
      <c r="G32" s="808"/>
      <c r="H32" s="808"/>
      <c r="I32" s="808"/>
      <c r="J32" s="808"/>
      <c r="K32" s="808"/>
      <c r="L32" s="808"/>
      <c r="M32" s="808"/>
      <c r="N32" s="808"/>
      <c r="O32" s="808"/>
      <c r="P32" s="809"/>
      <c r="Q32" s="810">
        <v>681</v>
      </c>
      <c r="R32" s="811"/>
      <c r="S32" s="811"/>
      <c r="T32" s="811"/>
      <c r="U32" s="811"/>
      <c r="V32" s="811">
        <v>655</v>
      </c>
      <c r="W32" s="811"/>
      <c r="X32" s="811"/>
      <c r="Y32" s="811"/>
      <c r="Z32" s="811"/>
      <c r="AA32" s="811">
        <v>25</v>
      </c>
      <c r="AB32" s="811"/>
      <c r="AC32" s="811"/>
      <c r="AD32" s="811"/>
      <c r="AE32" s="812"/>
      <c r="AF32" s="813">
        <v>821</v>
      </c>
      <c r="AG32" s="814"/>
      <c r="AH32" s="814"/>
      <c r="AI32" s="814"/>
      <c r="AJ32" s="815"/>
      <c r="AK32" s="862">
        <v>262</v>
      </c>
      <c r="AL32" s="858"/>
      <c r="AM32" s="858"/>
      <c r="AN32" s="858"/>
      <c r="AO32" s="858"/>
      <c r="AP32" s="858">
        <v>1902</v>
      </c>
      <c r="AQ32" s="858"/>
      <c r="AR32" s="858"/>
      <c r="AS32" s="858"/>
      <c r="AT32" s="858"/>
      <c r="AU32" s="858">
        <v>1155</v>
      </c>
      <c r="AV32" s="858"/>
      <c r="AW32" s="858"/>
      <c r="AX32" s="858"/>
      <c r="AY32" s="858"/>
      <c r="AZ32" s="859"/>
      <c r="BA32" s="859"/>
      <c r="BB32" s="859"/>
      <c r="BC32" s="859"/>
      <c r="BD32" s="859"/>
      <c r="BE32" s="860" t="s">
        <v>409</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16"/>
      <c r="EA32" s="226"/>
    </row>
    <row r="33" spans="1:131" ht="26.25" customHeight="1">
      <c r="A33" s="238">
        <v>6</v>
      </c>
      <c r="B33" s="807" t="s">
        <v>410</v>
      </c>
      <c r="C33" s="808"/>
      <c r="D33" s="808"/>
      <c r="E33" s="808"/>
      <c r="F33" s="808"/>
      <c r="G33" s="808"/>
      <c r="H33" s="808"/>
      <c r="I33" s="808"/>
      <c r="J33" s="808"/>
      <c r="K33" s="808"/>
      <c r="L33" s="808"/>
      <c r="M33" s="808"/>
      <c r="N33" s="808"/>
      <c r="O33" s="808"/>
      <c r="P33" s="809"/>
      <c r="Q33" s="810">
        <v>3</v>
      </c>
      <c r="R33" s="811"/>
      <c r="S33" s="811"/>
      <c r="T33" s="811"/>
      <c r="U33" s="811"/>
      <c r="V33" s="811">
        <v>3</v>
      </c>
      <c r="W33" s="811"/>
      <c r="X33" s="811"/>
      <c r="Y33" s="811"/>
      <c r="Z33" s="811"/>
      <c r="AA33" s="811">
        <v>0</v>
      </c>
      <c r="AB33" s="811"/>
      <c r="AC33" s="811"/>
      <c r="AD33" s="811"/>
      <c r="AE33" s="812"/>
      <c r="AF33" s="813">
        <v>0</v>
      </c>
      <c r="AG33" s="814"/>
      <c r="AH33" s="814"/>
      <c r="AI33" s="814"/>
      <c r="AJ33" s="815"/>
      <c r="AK33" s="862">
        <v>1</v>
      </c>
      <c r="AL33" s="858"/>
      <c r="AM33" s="858"/>
      <c r="AN33" s="858"/>
      <c r="AO33" s="858"/>
      <c r="AP33" s="858">
        <v>11</v>
      </c>
      <c r="AQ33" s="858"/>
      <c r="AR33" s="858"/>
      <c r="AS33" s="858"/>
      <c r="AT33" s="858"/>
      <c r="AU33" s="858">
        <v>0</v>
      </c>
      <c r="AV33" s="858"/>
      <c r="AW33" s="858"/>
      <c r="AX33" s="858"/>
      <c r="AY33" s="858"/>
      <c r="AZ33" s="859"/>
      <c r="BA33" s="859"/>
      <c r="BB33" s="859"/>
      <c r="BC33" s="859"/>
      <c r="BD33" s="859"/>
      <c r="BE33" s="860" t="s">
        <v>411</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16"/>
      <c r="EA33" s="226"/>
    </row>
    <row r="34" spans="1:131" ht="26.25" customHeight="1">
      <c r="A34" s="238">
        <v>7</v>
      </c>
      <c r="B34" s="807" t="s">
        <v>412</v>
      </c>
      <c r="C34" s="808"/>
      <c r="D34" s="808"/>
      <c r="E34" s="808"/>
      <c r="F34" s="808"/>
      <c r="G34" s="808"/>
      <c r="H34" s="808"/>
      <c r="I34" s="808"/>
      <c r="J34" s="808"/>
      <c r="K34" s="808"/>
      <c r="L34" s="808"/>
      <c r="M34" s="808"/>
      <c r="N34" s="808"/>
      <c r="O34" s="808"/>
      <c r="P34" s="809"/>
      <c r="Q34" s="810">
        <v>329</v>
      </c>
      <c r="R34" s="811"/>
      <c r="S34" s="811"/>
      <c r="T34" s="811"/>
      <c r="U34" s="811"/>
      <c r="V34" s="811">
        <v>325</v>
      </c>
      <c r="W34" s="811"/>
      <c r="X34" s="811"/>
      <c r="Y34" s="811"/>
      <c r="Z34" s="811"/>
      <c r="AA34" s="811">
        <v>4</v>
      </c>
      <c r="AB34" s="811"/>
      <c r="AC34" s="811"/>
      <c r="AD34" s="811"/>
      <c r="AE34" s="812"/>
      <c r="AF34" s="813">
        <v>4</v>
      </c>
      <c r="AG34" s="814"/>
      <c r="AH34" s="814"/>
      <c r="AI34" s="814"/>
      <c r="AJ34" s="815"/>
      <c r="AK34" s="862">
        <v>205</v>
      </c>
      <c r="AL34" s="858"/>
      <c r="AM34" s="858"/>
      <c r="AN34" s="858"/>
      <c r="AO34" s="858"/>
      <c r="AP34" s="858">
        <v>2877</v>
      </c>
      <c r="AQ34" s="858"/>
      <c r="AR34" s="858"/>
      <c r="AS34" s="858"/>
      <c r="AT34" s="858"/>
      <c r="AU34" s="858">
        <v>2416</v>
      </c>
      <c r="AV34" s="858"/>
      <c r="AW34" s="858"/>
      <c r="AX34" s="858"/>
      <c r="AY34" s="858"/>
      <c r="AZ34" s="859"/>
      <c r="BA34" s="859"/>
      <c r="BB34" s="859"/>
      <c r="BC34" s="859"/>
      <c r="BD34" s="859"/>
      <c r="BE34" s="860" t="s">
        <v>411</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16"/>
      <c r="EA34" s="226"/>
    </row>
    <row r="35" spans="1:131" ht="26.25" customHeight="1">
      <c r="A35" s="238">
        <v>8</v>
      </c>
      <c r="B35" s="807" t="s">
        <v>413</v>
      </c>
      <c r="C35" s="808"/>
      <c r="D35" s="808"/>
      <c r="E35" s="808"/>
      <c r="F35" s="808"/>
      <c r="G35" s="808"/>
      <c r="H35" s="808"/>
      <c r="I35" s="808"/>
      <c r="J35" s="808"/>
      <c r="K35" s="808"/>
      <c r="L35" s="808"/>
      <c r="M35" s="808"/>
      <c r="N35" s="808"/>
      <c r="O35" s="808"/>
      <c r="P35" s="809"/>
      <c r="Q35" s="810">
        <v>111</v>
      </c>
      <c r="R35" s="811"/>
      <c r="S35" s="811"/>
      <c r="T35" s="811"/>
      <c r="U35" s="811"/>
      <c r="V35" s="811">
        <v>110</v>
      </c>
      <c r="W35" s="811"/>
      <c r="X35" s="811"/>
      <c r="Y35" s="811"/>
      <c r="Z35" s="811"/>
      <c r="AA35" s="811">
        <v>1</v>
      </c>
      <c r="AB35" s="811"/>
      <c r="AC35" s="811"/>
      <c r="AD35" s="811"/>
      <c r="AE35" s="812"/>
      <c r="AF35" s="813">
        <v>1</v>
      </c>
      <c r="AG35" s="814"/>
      <c r="AH35" s="814"/>
      <c r="AI35" s="814"/>
      <c r="AJ35" s="815"/>
      <c r="AK35" s="862">
        <v>57</v>
      </c>
      <c r="AL35" s="858"/>
      <c r="AM35" s="858"/>
      <c r="AN35" s="858"/>
      <c r="AO35" s="858"/>
      <c r="AP35" s="858">
        <v>593</v>
      </c>
      <c r="AQ35" s="858"/>
      <c r="AR35" s="858"/>
      <c r="AS35" s="858"/>
      <c r="AT35" s="858"/>
      <c r="AU35" s="858">
        <v>440</v>
      </c>
      <c r="AV35" s="858"/>
      <c r="AW35" s="858"/>
      <c r="AX35" s="858"/>
      <c r="AY35" s="858"/>
      <c r="AZ35" s="859"/>
      <c r="BA35" s="859"/>
      <c r="BB35" s="859"/>
      <c r="BC35" s="859"/>
      <c r="BD35" s="859"/>
      <c r="BE35" s="860" t="s">
        <v>411</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16"/>
      <c r="EA35" s="226"/>
    </row>
    <row r="36" spans="1:131" ht="26.25" customHeight="1">
      <c r="A36" s="238">
        <v>9</v>
      </c>
      <c r="B36" s="807" t="s">
        <v>414</v>
      </c>
      <c r="C36" s="808"/>
      <c r="D36" s="808"/>
      <c r="E36" s="808"/>
      <c r="F36" s="808"/>
      <c r="G36" s="808"/>
      <c r="H36" s="808"/>
      <c r="I36" s="808"/>
      <c r="J36" s="808"/>
      <c r="K36" s="808"/>
      <c r="L36" s="808"/>
      <c r="M36" s="808"/>
      <c r="N36" s="808"/>
      <c r="O36" s="808"/>
      <c r="P36" s="809"/>
      <c r="Q36" s="810">
        <v>21</v>
      </c>
      <c r="R36" s="811"/>
      <c r="S36" s="811"/>
      <c r="T36" s="811"/>
      <c r="U36" s="811"/>
      <c r="V36" s="811">
        <v>19</v>
      </c>
      <c r="W36" s="811"/>
      <c r="X36" s="811"/>
      <c r="Y36" s="811"/>
      <c r="Z36" s="811"/>
      <c r="AA36" s="811">
        <v>2</v>
      </c>
      <c r="AB36" s="811"/>
      <c r="AC36" s="811"/>
      <c r="AD36" s="811"/>
      <c r="AE36" s="812"/>
      <c r="AF36" s="813">
        <v>2</v>
      </c>
      <c r="AG36" s="814"/>
      <c r="AH36" s="814"/>
      <c r="AI36" s="814"/>
      <c r="AJ36" s="815"/>
      <c r="AK36" s="862">
        <v>9</v>
      </c>
      <c r="AL36" s="858"/>
      <c r="AM36" s="858"/>
      <c r="AN36" s="858"/>
      <c r="AO36" s="858"/>
      <c r="AP36" s="858">
        <v>151</v>
      </c>
      <c r="AQ36" s="858"/>
      <c r="AR36" s="858"/>
      <c r="AS36" s="858"/>
      <c r="AT36" s="858"/>
      <c r="AU36" s="858">
        <v>147</v>
      </c>
      <c r="AV36" s="858"/>
      <c r="AW36" s="858"/>
      <c r="AX36" s="858"/>
      <c r="AY36" s="858"/>
      <c r="AZ36" s="859"/>
      <c r="BA36" s="859"/>
      <c r="BB36" s="859"/>
      <c r="BC36" s="859"/>
      <c r="BD36" s="859"/>
      <c r="BE36" s="860" t="s">
        <v>415</v>
      </c>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16"/>
      <c r="EA36" s="226"/>
    </row>
    <row r="37" spans="1:131" ht="26.25" customHeight="1">
      <c r="A37" s="238">
        <v>10</v>
      </c>
      <c r="B37" s="807"/>
      <c r="C37" s="808"/>
      <c r="D37" s="808"/>
      <c r="E37" s="808"/>
      <c r="F37" s="808"/>
      <c r="G37" s="808"/>
      <c r="H37" s="808"/>
      <c r="I37" s="808"/>
      <c r="J37" s="808"/>
      <c r="K37" s="808"/>
      <c r="L37" s="808"/>
      <c r="M37" s="808"/>
      <c r="N37" s="808"/>
      <c r="O37" s="808"/>
      <c r="P37" s="809"/>
      <c r="Q37" s="810"/>
      <c r="R37" s="811"/>
      <c r="S37" s="811"/>
      <c r="T37" s="811"/>
      <c r="U37" s="811"/>
      <c r="V37" s="811"/>
      <c r="W37" s="811"/>
      <c r="X37" s="811"/>
      <c r="Y37" s="811"/>
      <c r="Z37" s="811"/>
      <c r="AA37" s="811"/>
      <c r="AB37" s="811"/>
      <c r="AC37" s="811"/>
      <c r="AD37" s="811"/>
      <c r="AE37" s="812"/>
      <c r="AF37" s="813"/>
      <c r="AG37" s="814"/>
      <c r="AH37" s="814"/>
      <c r="AI37" s="814"/>
      <c r="AJ37" s="815"/>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16"/>
      <c r="EA37" s="226"/>
    </row>
    <row r="38" spans="1:131" ht="26.25" customHeight="1">
      <c r="A38" s="238">
        <v>11</v>
      </c>
      <c r="B38" s="807"/>
      <c r="C38" s="808"/>
      <c r="D38" s="808"/>
      <c r="E38" s="808"/>
      <c r="F38" s="808"/>
      <c r="G38" s="808"/>
      <c r="H38" s="808"/>
      <c r="I38" s="808"/>
      <c r="J38" s="808"/>
      <c r="K38" s="808"/>
      <c r="L38" s="808"/>
      <c r="M38" s="808"/>
      <c r="N38" s="808"/>
      <c r="O38" s="808"/>
      <c r="P38" s="809"/>
      <c r="Q38" s="810"/>
      <c r="R38" s="811"/>
      <c r="S38" s="811"/>
      <c r="T38" s="811"/>
      <c r="U38" s="811"/>
      <c r="V38" s="811"/>
      <c r="W38" s="811"/>
      <c r="X38" s="811"/>
      <c r="Y38" s="811"/>
      <c r="Z38" s="811"/>
      <c r="AA38" s="811"/>
      <c r="AB38" s="811"/>
      <c r="AC38" s="811"/>
      <c r="AD38" s="811"/>
      <c r="AE38" s="812"/>
      <c r="AF38" s="813"/>
      <c r="AG38" s="814"/>
      <c r="AH38" s="814"/>
      <c r="AI38" s="814"/>
      <c r="AJ38" s="815"/>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16"/>
      <c r="EA38" s="226"/>
    </row>
    <row r="39" spans="1:131" ht="26.25" customHeight="1">
      <c r="A39" s="238">
        <v>12</v>
      </c>
      <c r="B39" s="807"/>
      <c r="C39" s="808"/>
      <c r="D39" s="808"/>
      <c r="E39" s="808"/>
      <c r="F39" s="808"/>
      <c r="G39" s="808"/>
      <c r="H39" s="808"/>
      <c r="I39" s="808"/>
      <c r="J39" s="808"/>
      <c r="K39" s="808"/>
      <c r="L39" s="808"/>
      <c r="M39" s="808"/>
      <c r="N39" s="808"/>
      <c r="O39" s="808"/>
      <c r="P39" s="809"/>
      <c r="Q39" s="810"/>
      <c r="R39" s="811"/>
      <c r="S39" s="811"/>
      <c r="T39" s="811"/>
      <c r="U39" s="811"/>
      <c r="V39" s="811"/>
      <c r="W39" s="811"/>
      <c r="X39" s="811"/>
      <c r="Y39" s="811"/>
      <c r="Z39" s="811"/>
      <c r="AA39" s="811"/>
      <c r="AB39" s="811"/>
      <c r="AC39" s="811"/>
      <c r="AD39" s="811"/>
      <c r="AE39" s="812"/>
      <c r="AF39" s="813"/>
      <c r="AG39" s="814"/>
      <c r="AH39" s="814"/>
      <c r="AI39" s="814"/>
      <c r="AJ39" s="815"/>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16"/>
      <c r="EA39" s="226"/>
    </row>
    <row r="40" spans="1:131" ht="26.25" customHeight="1">
      <c r="A40" s="234">
        <v>13</v>
      </c>
      <c r="B40" s="807"/>
      <c r="C40" s="808"/>
      <c r="D40" s="808"/>
      <c r="E40" s="808"/>
      <c r="F40" s="808"/>
      <c r="G40" s="808"/>
      <c r="H40" s="808"/>
      <c r="I40" s="808"/>
      <c r="J40" s="808"/>
      <c r="K40" s="808"/>
      <c r="L40" s="808"/>
      <c r="M40" s="808"/>
      <c r="N40" s="808"/>
      <c r="O40" s="808"/>
      <c r="P40" s="809"/>
      <c r="Q40" s="810"/>
      <c r="R40" s="811"/>
      <c r="S40" s="811"/>
      <c r="T40" s="811"/>
      <c r="U40" s="811"/>
      <c r="V40" s="811"/>
      <c r="W40" s="811"/>
      <c r="X40" s="811"/>
      <c r="Y40" s="811"/>
      <c r="Z40" s="811"/>
      <c r="AA40" s="811"/>
      <c r="AB40" s="811"/>
      <c r="AC40" s="811"/>
      <c r="AD40" s="811"/>
      <c r="AE40" s="812"/>
      <c r="AF40" s="813"/>
      <c r="AG40" s="814"/>
      <c r="AH40" s="814"/>
      <c r="AI40" s="814"/>
      <c r="AJ40" s="815"/>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16"/>
      <c r="EA40" s="226"/>
    </row>
    <row r="41" spans="1:131" ht="26.25" customHeight="1">
      <c r="A41" s="234">
        <v>14</v>
      </c>
      <c r="B41" s="807"/>
      <c r="C41" s="808"/>
      <c r="D41" s="808"/>
      <c r="E41" s="808"/>
      <c r="F41" s="808"/>
      <c r="G41" s="808"/>
      <c r="H41" s="808"/>
      <c r="I41" s="808"/>
      <c r="J41" s="808"/>
      <c r="K41" s="808"/>
      <c r="L41" s="808"/>
      <c r="M41" s="808"/>
      <c r="N41" s="808"/>
      <c r="O41" s="808"/>
      <c r="P41" s="809"/>
      <c r="Q41" s="810"/>
      <c r="R41" s="811"/>
      <c r="S41" s="811"/>
      <c r="T41" s="811"/>
      <c r="U41" s="811"/>
      <c r="V41" s="811"/>
      <c r="W41" s="811"/>
      <c r="X41" s="811"/>
      <c r="Y41" s="811"/>
      <c r="Z41" s="811"/>
      <c r="AA41" s="811"/>
      <c r="AB41" s="811"/>
      <c r="AC41" s="811"/>
      <c r="AD41" s="811"/>
      <c r="AE41" s="812"/>
      <c r="AF41" s="813"/>
      <c r="AG41" s="814"/>
      <c r="AH41" s="814"/>
      <c r="AI41" s="814"/>
      <c r="AJ41" s="815"/>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16"/>
      <c r="EA41" s="226"/>
    </row>
    <row r="42" spans="1:131" ht="26.25" customHeight="1">
      <c r="A42" s="234">
        <v>15</v>
      </c>
      <c r="B42" s="807"/>
      <c r="C42" s="808"/>
      <c r="D42" s="808"/>
      <c r="E42" s="808"/>
      <c r="F42" s="808"/>
      <c r="G42" s="808"/>
      <c r="H42" s="808"/>
      <c r="I42" s="808"/>
      <c r="J42" s="808"/>
      <c r="K42" s="808"/>
      <c r="L42" s="808"/>
      <c r="M42" s="808"/>
      <c r="N42" s="808"/>
      <c r="O42" s="808"/>
      <c r="P42" s="809"/>
      <c r="Q42" s="810"/>
      <c r="R42" s="811"/>
      <c r="S42" s="811"/>
      <c r="T42" s="811"/>
      <c r="U42" s="811"/>
      <c r="V42" s="811"/>
      <c r="W42" s="811"/>
      <c r="X42" s="811"/>
      <c r="Y42" s="811"/>
      <c r="Z42" s="811"/>
      <c r="AA42" s="811"/>
      <c r="AB42" s="811"/>
      <c r="AC42" s="811"/>
      <c r="AD42" s="811"/>
      <c r="AE42" s="812"/>
      <c r="AF42" s="813"/>
      <c r="AG42" s="814"/>
      <c r="AH42" s="814"/>
      <c r="AI42" s="814"/>
      <c r="AJ42" s="815"/>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16"/>
      <c r="EA42" s="226"/>
    </row>
    <row r="43" spans="1:131" ht="26.25" customHeight="1">
      <c r="A43" s="234">
        <v>16</v>
      </c>
      <c r="B43" s="807"/>
      <c r="C43" s="808"/>
      <c r="D43" s="808"/>
      <c r="E43" s="808"/>
      <c r="F43" s="808"/>
      <c r="G43" s="808"/>
      <c r="H43" s="808"/>
      <c r="I43" s="808"/>
      <c r="J43" s="808"/>
      <c r="K43" s="808"/>
      <c r="L43" s="808"/>
      <c r="M43" s="808"/>
      <c r="N43" s="808"/>
      <c r="O43" s="808"/>
      <c r="P43" s="809"/>
      <c r="Q43" s="810"/>
      <c r="R43" s="811"/>
      <c r="S43" s="811"/>
      <c r="T43" s="811"/>
      <c r="U43" s="811"/>
      <c r="V43" s="811"/>
      <c r="W43" s="811"/>
      <c r="X43" s="811"/>
      <c r="Y43" s="811"/>
      <c r="Z43" s="811"/>
      <c r="AA43" s="811"/>
      <c r="AB43" s="811"/>
      <c r="AC43" s="811"/>
      <c r="AD43" s="811"/>
      <c r="AE43" s="812"/>
      <c r="AF43" s="813"/>
      <c r="AG43" s="814"/>
      <c r="AH43" s="814"/>
      <c r="AI43" s="814"/>
      <c r="AJ43" s="815"/>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16"/>
      <c r="EA43" s="226"/>
    </row>
    <row r="44" spans="1:131" ht="26.25" customHeight="1">
      <c r="A44" s="234">
        <v>17</v>
      </c>
      <c r="B44" s="807"/>
      <c r="C44" s="808"/>
      <c r="D44" s="808"/>
      <c r="E44" s="808"/>
      <c r="F44" s="808"/>
      <c r="G44" s="808"/>
      <c r="H44" s="808"/>
      <c r="I44" s="808"/>
      <c r="J44" s="808"/>
      <c r="K44" s="808"/>
      <c r="L44" s="808"/>
      <c r="M44" s="808"/>
      <c r="N44" s="808"/>
      <c r="O44" s="808"/>
      <c r="P44" s="809"/>
      <c r="Q44" s="810"/>
      <c r="R44" s="811"/>
      <c r="S44" s="811"/>
      <c r="T44" s="811"/>
      <c r="U44" s="811"/>
      <c r="V44" s="811"/>
      <c r="W44" s="811"/>
      <c r="X44" s="811"/>
      <c r="Y44" s="811"/>
      <c r="Z44" s="811"/>
      <c r="AA44" s="811"/>
      <c r="AB44" s="811"/>
      <c r="AC44" s="811"/>
      <c r="AD44" s="811"/>
      <c r="AE44" s="812"/>
      <c r="AF44" s="813"/>
      <c r="AG44" s="814"/>
      <c r="AH44" s="814"/>
      <c r="AI44" s="814"/>
      <c r="AJ44" s="815"/>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16"/>
      <c r="EA44" s="226"/>
    </row>
    <row r="45" spans="1:131" ht="26.25" customHeight="1">
      <c r="A45" s="234">
        <v>18</v>
      </c>
      <c r="B45" s="807"/>
      <c r="C45" s="808"/>
      <c r="D45" s="808"/>
      <c r="E45" s="808"/>
      <c r="F45" s="808"/>
      <c r="G45" s="808"/>
      <c r="H45" s="808"/>
      <c r="I45" s="808"/>
      <c r="J45" s="808"/>
      <c r="K45" s="808"/>
      <c r="L45" s="808"/>
      <c r="M45" s="808"/>
      <c r="N45" s="808"/>
      <c r="O45" s="808"/>
      <c r="P45" s="809"/>
      <c r="Q45" s="810"/>
      <c r="R45" s="811"/>
      <c r="S45" s="811"/>
      <c r="T45" s="811"/>
      <c r="U45" s="811"/>
      <c r="V45" s="811"/>
      <c r="W45" s="811"/>
      <c r="X45" s="811"/>
      <c r="Y45" s="811"/>
      <c r="Z45" s="811"/>
      <c r="AA45" s="811"/>
      <c r="AB45" s="811"/>
      <c r="AC45" s="811"/>
      <c r="AD45" s="811"/>
      <c r="AE45" s="812"/>
      <c r="AF45" s="813"/>
      <c r="AG45" s="814"/>
      <c r="AH45" s="814"/>
      <c r="AI45" s="814"/>
      <c r="AJ45" s="815"/>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16"/>
      <c r="EA45" s="226"/>
    </row>
    <row r="46" spans="1:131" ht="26.25" customHeight="1">
      <c r="A46" s="234">
        <v>19</v>
      </c>
      <c r="B46" s="807"/>
      <c r="C46" s="808"/>
      <c r="D46" s="808"/>
      <c r="E46" s="808"/>
      <c r="F46" s="808"/>
      <c r="G46" s="808"/>
      <c r="H46" s="808"/>
      <c r="I46" s="808"/>
      <c r="J46" s="808"/>
      <c r="K46" s="808"/>
      <c r="L46" s="808"/>
      <c r="M46" s="808"/>
      <c r="N46" s="808"/>
      <c r="O46" s="808"/>
      <c r="P46" s="809"/>
      <c r="Q46" s="810"/>
      <c r="R46" s="811"/>
      <c r="S46" s="811"/>
      <c r="T46" s="811"/>
      <c r="U46" s="811"/>
      <c r="V46" s="811"/>
      <c r="W46" s="811"/>
      <c r="X46" s="811"/>
      <c r="Y46" s="811"/>
      <c r="Z46" s="811"/>
      <c r="AA46" s="811"/>
      <c r="AB46" s="811"/>
      <c r="AC46" s="811"/>
      <c r="AD46" s="811"/>
      <c r="AE46" s="812"/>
      <c r="AF46" s="813"/>
      <c r="AG46" s="814"/>
      <c r="AH46" s="814"/>
      <c r="AI46" s="814"/>
      <c r="AJ46" s="815"/>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16"/>
      <c r="EA46" s="226"/>
    </row>
    <row r="47" spans="1:131" ht="26.25" customHeight="1">
      <c r="A47" s="234">
        <v>20</v>
      </c>
      <c r="B47" s="807"/>
      <c r="C47" s="808"/>
      <c r="D47" s="808"/>
      <c r="E47" s="808"/>
      <c r="F47" s="808"/>
      <c r="G47" s="808"/>
      <c r="H47" s="808"/>
      <c r="I47" s="808"/>
      <c r="J47" s="808"/>
      <c r="K47" s="808"/>
      <c r="L47" s="808"/>
      <c r="M47" s="808"/>
      <c r="N47" s="808"/>
      <c r="O47" s="808"/>
      <c r="P47" s="809"/>
      <c r="Q47" s="810"/>
      <c r="R47" s="811"/>
      <c r="S47" s="811"/>
      <c r="T47" s="811"/>
      <c r="U47" s="811"/>
      <c r="V47" s="811"/>
      <c r="W47" s="811"/>
      <c r="X47" s="811"/>
      <c r="Y47" s="811"/>
      <c r="Z47" s="811"/>
      <c r="AA47" s="811"/>
      <c r="AB47" s="811"/>
      <c r="AC47" s="811"/>
      <c r="AD47" s="811"/>
      <c r="AE47" s="812"/>
      <c r="AF47" s="813"/>
      <c r="AG47" s="814"/>
      <c r="AH47" s="814"/>
      <c r="AI47" s="814"/>
      <c r="AJ47" s="815"/>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16"/>
      <c r="EA47" s="226"/>
    </row>
    <row r="48" spans="1:131" ht="26.25" customHeight="1">
      <c r="A48" s="234">
        <v>21</v>
      </c>
      <c r="B48" s="807"/>
      <c r="C48" s="808"/>
      <c r="D48" s="808"/>
      <c r="E48" s="808"/>
      <c r="F48" s="808"/>
      <c r="G48" s="808"/>
      <c r="H48" s="808"/>
      <c r="I48" s="808"/>
      <c r="J48" s="808"/>
      <c r="K48" s="808"/>
      <c r="L48" s="808"/>
      <c r="M48" s="808"/>
      <c r="N48" s="808"/>
      <c r="O48" s="808"/>
      <c r="P48" s="809"/>
      <c r="Q48" s="810"/>
      <c r="R48" s="811"/>
      <c r="S48" s="811"/>
      <c r="T48" s="811"/>
      <c r="U48" s="811"/>
      <c r="V48" s="811"/>
      <c r="W48" s="811"/>
      <c r="X48" s="811"/>
      <c r="Y48" s="811"/>
      <c r="Z48" s="811"/>
      <c r="AA48" s="811"/>
      <c r="AB48" s="811"/>
      <c r="AC48" s="811"/>
      <c r="AD48" s="811"/>
      <c r="AE48" s="812"/>
      <c r="AF48" s="813"/>
      <c r="AG48" s="814"/>
      <c r="AH48" s="814"/>
      <c r="AI48" s="814"/>
      <c r="AJ48" s="815"/>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16"/>
      <c r="EA48" s="226"/>
    </row>
    <row r="49" spans="1:131" ht="26.25" customHeight="1">
      <c r="A49" s="234">
        <v>22</v>
      </c>
      <c r="B49" s="807"/>
      <c r="C49" s="808"/>
      <c r="D49" s="808"/>
      <c r="E49" s="808"/>
      <c r="F49" s="808"/>
      <c r="G49" s="808"/>
      <c r="H49" s="808"/>
      <c r="I49" s="808"/>
      <c r="J49" s="808"/>
      <c r="K49" s="808"/>
      <c r="L49" s="808"/>
      <c r="M49" s="808"/>
      <c r="N49" s="808"/>
      <c r="O49" s="808"/>
      <c r="P49" s="809"/>
      <c r="Q49" s="810"/>
      <c r="R49" s="811"/>
      <c r="S49" s="811"/>
      <c r="T49" s="811"/>
      <c r="U49" s="811"/>
      <c r="V49" s="811"/>
      <c r="W49" s="811"/>
      <c r="X49" s="811"/>
      <c r="Y49" s="811"/>
      <c r="Z49" s="811"/>
      <c r="AA49" s="811"/>
      <c r="AB49" s="811"/>
      <c r="AC49" s="811"/>
      <c r="AD49" s="811"/>
      <c r="AE49" s="812"/>
      <c r="AF49" s="813"/>
      <c r="AG49" s="814"/>
      <c r="AH49" s="814"/>
      <c r="AI49" s="814"/>
      <c r="AJ49" s="815"/>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16"/>
      <c r="EA49" s="226"/>
    </row>
    <row r="50" spans="1:131" ht="26.25" customHeight="1">
      <c r="A50" s="234">
        <v>23</v>
      </c>
      <c r="B50" s="807"/>
      <c r="C50" s="808"/>
      <c r="D50" s="808"/>
      <c r="E50" s="808"/>
      <c r="F50" s="808"/>
      <c r="G50" s="808"/>
      <c r="H50" s="808"/>
      <c r="I50" s="808"/>
      <c r="J50" s="808"/>
      <c r="K50" s="808"/>
      <c r="L50" s="808"/>
      <c r="M50" s="808"/>
      <c r="N50" s="808"/>
      <c r="O50" s="808"/>
      <c r="P50" s="809"/>
      <c r="Q50" s="863"/>
      <c r="R50" s="864"/>
      <c r="S50" s="864"/>
      <c r="T50" s="864"/>
      <c r="U50" s="864"/>
      <c r="V50" s="864"/>
      <c r="W50" s="864"/>
      <c r="X50" s="864"/>
      <c r="Y50" s="864"/>
      <c r="Z50" s="864"/>
      <c r="AA50" s="864"/>
      <c r="AB50" s="864"/>
      <c r="AC50" s="864"/>
      <c r="AD50" s="864"/>
      <c r="AE50" s="865"/>
      <c r="AF50" s="813"/>
      <c r="AG50" s="814"/>
      <c r="AH50" s="814"/>
      <c r="AI50" s="814"/>
      <c r="AJ50" s="815"/>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16"/>
      <c r="EA50" s="226"/>
    </row>
    <row r="51" spans="1:131" ht="26.25" customHeight="1">
      <c r="A51" s="234">
        <v>24</v>
      </c>
      <c r="B51" s="807"/>
      <c r="C51" s="808"/>
      <c r="D51" s="808"/>
      <c r="E51" s="808"/>
      <c r="F51" s="808"/>
      <c r="G51" s="808"/>
      <c r="H51" s="808"/>
      <c r="I51" s="808"/>
      <c r="J51" s="808"/>
      <c r="K51" s="808"/>
      <c r="L51" s="808"/>
      <c r="M51" s="808"/>
      <c r="N51" s="808"/>
      <c r="O51" s="808"/>
      <c r="P51" s="809"/>
      <c r="Q51" s="863"/>
      <c r="R51" s="864"/>
      <c r="S51" s="864"/>
      <c r="T51" s="864"/>
      <c r="U51" s="864"/>
      <c r="V51" s="864"/>
      <c r="W51" s="864"/>
      <c r="X51" s="864"/>
      <c r="Y51" s="864"/>
      <c r="Z51" s="864"/>
      <c r="AA51" s="864"/>
      <c r="AB51" s="864"/>
      <c r="AC51" s="864"/>
      <c r="AD51" s="864"/>
      <c r="AE51" s="865"/>
      <c r="AF51" s="813"/>
      <c r="AG51" s="814"/>
      <c r="AH51" s="814"/>
      <c r="AI51" s="814"/>
      <c r="AJ51" s="815"/>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16"/>
      <c r="EA51" s="226"/>
    </row>
    <row r="52" spans="1:131" ht="26.25" customHeight="1">
      <c r="A52" s="234">
        <v>25</v>
      </c>
      <c r="B52" s="807"/>
      <c r="C52" s="808"/>
      <c r="D52" s="808"/>
      <c r="E52" s="808"/>
      <c r="F52" s="808"/>
      <c r="G52" s="808"/>
      <c r="H52" s="808"/>
      <c r="I52" s="808"/>
      <c r="J52" s="808"/>
      <c r="K52" s="808"/>
      <c r="L52" s="808"/>
      <c r="M52" s="808"/>
      <c r="N52" s="808"/>
      <c r="O52" s="808"/>
      <c r="P52" s="809"/>
      <c r="Q52" s="863"/>
      <c r="R52" s="864"/>
      <c r="S52" s="864"/>
      <c r="T52" s="864"/>
      <c r="U52" s="864"/>
      <c r="V52" s="864"/>
      <c r="W52" s="864"/>
      <c r="X52" s="864"/>
      <c r="Y52" s="864"/>
      <c r="Z52" s="864"/>
      <c r="AA52" s="864"/>
      <c r="AB52" s="864"/>
      <c r="AC52" s="864"/>
      <c r="AD52" s="864"/>
      <c r="AE52" s="865"/>
      <c r="AF52" s="813"/>
      <c r="AG52" s="814"/>
      <c r="AH52" s="814"/>
      <c r="AI52" s="814"/>
      <c r="AJ52" s="815"/>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16"/>
      <c r="EA52" s="226"/>
    </row>
    <row r="53" spans="1:131" ht="26.25" customHeight="1">
      <c r="A53" s="234">
        <v>26</v>
      </c>
      <c r="B53" s="807"/>
      <c r="C53" s="808"/>
      <c r="D53" s="808"/>
      <c r="E53" s="808"/>
      <c r="F53" s="808"/>
      <c r="G53" s="808"/>
      <c r="H53" s="808"/>
      <c r="I53" s="808"/>
      <c r="J53" s="808"/>
      <c r="K53" s="808"/>
      <c r="L53" s="808"/>
      <c r="M53" s="808"/>
      <c r="N53" s="808"/>
      <c r="O53" s="808"/>
      <c r="P53" s="809"/>
      <c r="Q53" s="863"/>
      <c r="R53" s="864"/>
      <c r="S53" s="864"/>
      <c r="T53" s="864"/>
      <c r="U53" s="864"/>
      <c r="V53" s="864"/>
      <c r="W53" s="864"/>
      <c r="X53" s="864"/>
      <c r="Y53" s="864"/>
      <c r="Z53" s="864"/>
      <c r="AA53" s="864"/>
      <c r="AB53" s="864"/>
      <c r="AC53" s="864"/>
      <c r="AD53" s="864"/>
      <c r="AE53" s="865"/>
      <c r="AF53" s="813"/>
      <c r="AG53" s="814"/>
      <c r="AH53" s="814"/>
      <c r="AI53" s="814"/>
      <c r="AJ53" s="815"/>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16"/>
      <c r="EA53" s="226"/>
    </row>
    <row r="54" spans="1:131" ht="26.25" customHeight="1">
      <c r="A54" s="234">
        <v>27</v>
      </c>
      <c r="B54" s="807"/>
      <c r="C54" s="808"/>
      <c r="D54" s="808"/>
      <c r="E54" s="808"/>
      <c r="F54" s="808"/>
      <c r="G54" s="808"/>
      <c r="H54" s="808"/>
      <c r="I54" s="808"/>
      <c r="J54" s="808"/>
      <c r="K54" s="808"/>
      <c r="L54" s="808"/>
      <c r="M54" s="808"/>
      <c r="N54" s="808"/>
      <c r="O54" s="808"/>
      <c r="P54" s="809"/>
      <c r="Q54" s="863"/>
      <c r="R54" s="864"/>
      <c r="S54" s="864"/>
      <c r="T54" s="864"/>
      <c r="U54" s="864"/>
      <c r="V54" s="864"/>
      <c r="W54" s="864"/>
      <c r="X54" s="864"/>
      <c r="Y54" s="864"/>
      <c r="Z54" s="864"/>
      <c r="AA54" s="864"/>
      <c r="AB54" s="864"/>
      <c r="AC54" s="864"/>
      <c r="AD54" s="864"/>
      <c r="AE54" s="865"/>
      <c r="AF54" s="813"/>
      <c r="AG54" s="814"/>
      <c r="AH54" s="814"/>
      <c r="AI54" s="814"/>
      <c r="AJ54" s="815"/>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16"/>
      <c r="EA54" s="226"/>
    </row>
    <row r="55" spans="1:131" ht="26.25" customHeight="1">
      <c r="A55" s="234">
        <v>28</v>
      </c>
      <c r="B55" s="807"/>
      <c r="C55" s="808"/>
      <c r="D55" s="808"/>
      <c r="E55" s="808"/>
      <c r="F55" s="808"/>
      <c r="G55" s="808"/>
      <c r="H55" s="808"/>
      <c r="I55" s="808"/>
      <c r="J55" s="808"/>
      <c r="K55" s="808"/>
      <c r="L55" s="808"/>
      <c r="M55" s="808"/>
      <c r="N55" s="808"/>
      <c r="O55" s="808"/>
      <c r="P55" s="809"/>
      <c r="Q55" s="863"/>
      <c r="R55" s="864"/>
      <c r="S55" s="864"/>
      <c r="T55" s="864"/>
      <c r="U55" s="864"/>
      <c r="V55" s="864"/>
      <c r="W55" s="864"/>
      <c r="X55" s="864"/>
      <c r="Y55" s="864"/>
      <c r="Z55" s="864"/>
      <c r="AA55" s="864"/>
      <c r="AB55" s="864"/>
      <c r="AC55" s="864"/>
      <c r="AD55" s="864"/>
      <c r="AE55" s="865"/>
      <c r="AF55" s="813"/>
      <c r="AG55" s="814"/>
      <c r="AH55" s="814"/>
      <c r="AI55" s="814"/>
      <c r="AJ55" s="815"/>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16"/>
      <c r="EA55" s="226"/>
    </row>
    <row r="56" spans="1:131" ht="26.25" customHeight="1">
      <c r="A56" s="234">
        <v>29</v>
      </c>
      <c r="B56" s="807"/>
      <c r="C56" s="808"/>
      <c r="D56" s="808"/>
      <c r="E56" s="808"/>
      <c r="F56" s="808"/>
      <c r="G56" s="808"/>
      <c r="H56" s="808"/>
      <c r="I56" s="808"/>
      <c r="J56" s="808"/>
      <c r="K56" s="808"/>
      <c r="L56" s="808"/>
      <c r="M56" s="808"/>
      <c r="N56" s="808"/>
      <c r="O56" s="808"/>
      <c r="P56" s="809"/>
      <c r="Q56" s="863"/>
      <c r="R56" s="864"/>
      <c r="S56" s="864"/>
      <c r="T56" s="864"/>
      <c r="U56" s="864"/>
      <c r="V56" s="864"/>
      <c r="W56" s="864"/>
      <c r="X56" s="864"/>
      <c r="Y56" s="864"/>
      <c r="Z56" s="864"/>
      <c r="AA56" s="864"/>
      <c r="AB56" s="864"/>
      <c r="AC56" s="864"/>
      <c r="AD56" s="864"/>
      <c r="AE56" s="865"/>
      <c r="AF56" s="813"/>
      <c r="AG56" s="814"/>
      <c r="AH56" s="814"/>
      <c r="AI56" s="814"/>
      <c r="AJ56" s="815"/>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16"/>
      <c r="EA56" s="226"/>
    </row>
    <row r="57" spans="1:131" ht="26.25" customHeight="1">
      <c r="A57" s="234">
        <v>30</v>
      </c>
      <c r="B57" s="807"/>
      <c r="C57" s="808"/>
      <c r="D57" s="808"/>
      <c r="E57" s="808"/>
      <c r="F57" s="808"/>
      <c r="G57" s="808"/>
      <c r="H57" s="808"/>
      <c r="I57" s="808"/>
      <c r="J57" s="808"/>
      <c r="K57" s="808"/>
      <c r="L57" s="808"/>
      <c r="M57" s="808"/>
      <c r="N57" s="808"/>
      <c r="O57" s="808"/>
      <c r="P57" s="809"/>
      <c r="Q57" s="863"/>
      <c r="R57" s="864"/>
      <c r="S57" s="864"/>
      <c r="T57" s="864"/>
      <c r="U57" s="864"/>
      <c r="V57" s="864"/>
      <c r="W57" s="864"/>
      <c r="X57" s="864"/>
      <c r="Y57" s="864"/>
      <c r="Z57" s="864"/>
      <c r="AA57" s="864"/>
      <c r="AB57" s="864"/>
      <c r="AC57" s="864"/>
      <c r="AD57" s="864"/>
      <c r="AE57" s="865"/>
      <c r="AF57" s="813"/>
      <c r="AG57" s="814"/>
      <c r="AH57" s="814"/>
      <c r="AI57" s="814"/>
      <c r="AJ57" s="815"/>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16"/>
      <c r="EA57" s="226"/>
    </row>
    <row r="58" spans="1:131" ht="26.25" customHeight="1">
      <c r="A58" s="234">
        <v>31</v>
      </c>
      <c r="B58" s="807"/>
      <c r="C58" s="808"/>
      <c r="D58" s="808"/>
      <c r="E58" s="808"/>
      <c r="F58" s="808"/>
      <c r="G58" s="808"/>
      <c r="H58" s="808"/>
      <c r="I58" s="808"/>
      <c r="J58" s="808"/>
      <c r="K58" s="808"/>
      <c r="L58" s="808"/>
      <c r="M58" s="808"/>
      <c r="N58" s="808"/>
      <c r="O58" s="808"/>
      <c r="P58" s="809"/>
      <c r="Q58" s="863"/>
      <c r="R58" s="864"/>
      <c r="S58" s="864"/>
      <c r="T58" s="864"/>
      <c r="U58" s="864"/>
      <c r="V58" s="864"/>
      <c r="W58" s="864"/>
      <c r="X58" s="864"/>
      <c r="Y58" s="864"/>
      <c r="Z58" s="864"/>
      <c r="AA58" s="864"/>
      <c r="AB58" s="864"/>
      <c r="AC58" s="864"/>
      <c r="AD58" s="864"/>
      <c r="AE58" s="865"/>
      <c r="AF58" s="813"/>
      <c r="AG58" s="814"/>
      <c r="AH58" s="814"/>
      <c r="AI58" s="814"/>
      <c r="AJ58" s="815"/>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16"/>
      <c r="EA58" s="226"/>
    </row>
    <row r="59" spans="1:131" ht="26.25" customHeight="1">
      <c r="A59" s="234">
        <v>32</v>
      </c>
      <c r="B59" s="807"/>
      <c r="C59" s="808"/>
      <c r="D59" s="808"/>
      <c r="E59" s="808"/>
      <c r="F59" s="808"/>
      <c r="G59" s="808"/>
      <c r="H59" s="808"/>
      <c r="I59" s="808"/>
      <c r="J59" s="808"/>
      <c r="K59" s="808"/>
      <c r="L59" s="808"/>
      <c r="M59" s="808"/>
      <c r="N59" s="808"/>
      <c r="O59" s="808"/>
      <c r="P59" s="809"/>
      <c r="Q59" s="863"/>
      <c r="R59" s="864"/>
      <c r="S59" s="864"/>
      <c r="T59" s="864"/>
      <c r="U59" s="864"/>
      <c r="V59" s="864"/>
      <c r="W59" s="864"/>
      <c r="X59" s="864"/>
      <c r="Y59" s="864"/>
      <c r="Z59" s="864"/>
      <c r="AA59" s="864"/>
      <c r="AB59" s="864"/>
      <c r="AC59" s="864"/>
      <c r="AD59" s="864"/>
      <c r="AE59" s="865"/>
      <c r="AF59" s="813"/>
      <c r="AG59" s="814"/>
      <c r="AH59" s="814"/>
      <c r="AI59" s="814"/>
      <c r="AJ59" s="815"/>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16"/>
      <c r="EA59" s="226"/>
    </row>
    <row r="60" spans="1:131" ht="26.25" customHeight="1">
      <c r="A60" s="234">
        <v>33</v>
      </c>
      <c r="B60" s="807"/>
      <c r="C60" s="808"/>
      <c r="D60" s="808"/>
      <c r="E60" s="808"/>
      <c r="F60" s="808"/>
      <c r="G60" s="808"/>
      <c r="H60" s="808"/>
      <c r="I60" s="808"/>
      <c r="J60" s="808"/>
      <c r="K60" s="808"/>
      <c r="L60" s="808"/>
      <c r="M60" s="808"/>
      <c r="N60" s="808"/>
      <c r="O60" s="808"/>
      <c r="P60" s="809"/>
      <c r="Q60" s="863"/>
      <c r="R60" s="864"/>
      <c r="S60" s="864"/>
      <c r="T60" s="864"/>
      <c r="U60" s="864"/>
      <c r="V60" s="864"/>
      <c r="W60" s="864"/>
      <c r="X60" s="864"/>
      <c r="Y60" s="864"/>
      <c r="Z60" s="864"/>
      <c r="AA60" s="864"/>
      <c r="AB60" s="864"/>
      <c r="AC60" s="864"/>
      <c r="AD60" s="864"/>
      <c r="AE60" s="865"/>
      <c r="AF60" s="813"/>
      <c r="AG60" s="814"/>
      <c r="AH60" s="814"/>
      <c r="AI60" s="814"/>
      <c r="AJ60" s="815"/>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16"/>
      <c r="EA60" s="226"/>
    </row>
    <row r="61" spans="1:131" ht="26.25" customHeight="1" thickBot="1">
      <c r="A61" s="234">
        <v>34</v>
      </c>
      <c r="B61" s="807"/>
      <c r="C61" s="808"/>
      <c r="D61" s="808"/>
      <c r="E61" s="808"/>
      <c r="F61" s="808"/>
      <c r="G61" s="808"/>
      <c r="H61" s="808"/>
      <c r="I61" s="808"/>
      <c r="J61" s="808"/>
      <c r="K61" s="808"/>
      <c r="L61" s="808"/>
      <c r="M61" s="808"/>
      <c r="N61" s="808"/>
      <c r="O61" s="808"/>
      <c r="P61" s="809"/>
      <c r="Q61" s="863"/>
      <c r="R61" s="864"/>
      <c r="S61" s="864"/>
      <c r="T61" s="864"/>
      <c r="U61" s="864"/>
      <c r="V61" s="864"/>
      <c r="W61" s="864"/>
      <c r="X61" s="864"/>
      <c r="Y61" s="864"/>
      <c r="Z61" s="864"/>
      <c r="AA61" s="864"/>
      <c r="AB61" s="864"/>
      <c r="AC61" s="864"/>
      <c r="AD61" s="864"/>
      <c r="AE61" s="865"/>
      <c r="AF61" s="813"/>
      <c r="AG61" s="814"/>
      <c r="AH61" s="814"/>
      <c r="AI61" s="814"/>
      <c r="AJ61" s="815"/>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16"/>
      <c r="EA61" s="226"/>
    </row>
    <row r="62" spans="1:131" ht="26.25" customHeight="1">
      <c r="A62" s="234">
        <v>35</v>
      </c>
      <c r="B62" s="807"/>
      <c r="C62" s="808"/>
      <c r="D62" s="808"/>
      <c r="E62" s="808"/>
      <c r="F62" s="808"/>
      <c r="G62" s="808"/>
      <c r="H62" s="808"/>
      <c r="I62" s="808"/>
      <c r="J62" s="808"/>
      <c r="K62" s="808"/>
      <c r="L62" s="808"/>
      <c r="M62" s="808"/>
      <c r="N62" s="808"/>
      <c r="O62" s="808"/>
      <c r="P62" s="809"/>
      <c r="Q62" s="863"/>
      <c r="R62" s="864"/>
      <c r="S62" s="864"/>
      <c r="T62" s="864"/>
      <c r="U62" s="864"/>
      <c r="V62" s="864"/>
      <c r="W62" s="864"/>
      <c r="X62" s="864"/>
      <c r="Y62" s="864"/>
      <c r="Z62" s="864"/>
      <c r="AA62" s="864"/>
      <c r="AB62" s="864"/>
      <c r="AC62" s="864"/>
      <c r="AD62" s="864"/>
      <c r="AE62" s="865"/>
      <c r="AF62" s="813"/>
      <c r="AG62" s="814"/>
      <c r="AH62" s="814"/>
      <c r="AI62" s="814"/>
      <c r="AJ62" s="815"/>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416</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16"/>
      <c r="EA62" s="226"/>
    </row>
    <row r="63" spans="1:131" ht="26.25" customHeight="1" thickBot="1">
      <c r="A63" s="236" t="s">
        <v>391</v>
      </c>
      <c r="B63" s="817" t="s">
        <v>417</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1752</v>
      </c>
      <c r="AG63" s="872"/>
      <c r="AH63" s="872"/>
      <c r="AI63" s="872"/>
      <c r="AJ63" s="873"/>
      <c r="AK63" s="874"/>
      <c r="AL63" s="869"/>
      <c r="AM63" s="869"/>
      <c r="AN63" s="869"/>
      <c r="AO63" s="869"/>
      <c r="AP63" s="872">
        <v>5599</v>
      </c>
      <c r="AQ63" s="872"/>
      <c r="AR63" s="872"/>
      <c r="AS63" s="872"/>
      <c r="AT63" s="872"/>
      <c r="AU63" s="872">
        <v>4215</v>
      </c>
      <c r="AV63" s="872"/>
      <c r="AW63" s="872"/>
      <c r="AX63" s="872"/>
      <c r="AY63" s="872"/>
      <c r="AZ63" s="876"/>
      <c r="BA63" s="876"/>
      <c r="BB63" s="876"/>
      <c r="BC63" s="876"/>
      <c r="BD63" s="876"/>
      <c r="BE63" s="877"/>
      <c r="BF63" s="877"/>
      <c r="BG63" s="877"/>
      <c r="BH63" s="877"/>
      <c r="BI63" s="878"/>
      <c r="BJ63" s="879" t="s">
        <v>418</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16"/>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16"/>
      <c r="EA64" s="226"/>
    </row>
    <row r="65" spans="1:131" ht="26.25" customHeight="1" thickBot="1">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16"/>
      <c r="EA65" s="226"/>
    </row>
    <row r="66" spans="1:131" ht="26.25" customHeight="1">
      <c r="A66" s="756" t="s">
        <v>420</v>
      </c>
      <c r="B66" s="757"/>
      <c r="C66" s="757"/>
      <c r="D66" s="757"/>
      <c r="E66" s="757"/>
      <c r="F66" s="757"/>
      <c r="G66" s="757"/>
      <c r="H66" s="757"/>
      <c r="I66" s="757"/>
      <c r="J66" s="757"/>
      <c r="K66" s="757"/>
      <c r="L66" s="757"/>
      <c r="M66" s="757"/>
      <c r="N66" s="757"/>
      <c r="O66" s="757"/>
      <c r="P66" s="758"/>
      <c r="Q66" s="762" t="s">
        <v>395</v>
      </c>
      <c r="R66" s="763"/>
      <c r="S66" s="763"/>
      <c r="T66" s="763"/>
      <c r="U66" s="764"/>
      <c r="V66" s="762" t="s">
        <v>421</v>
      </c>
      <c r="W66" s="763"/>
      <c r="X66" s="763"/>
      <c r="Y66" s="763"/>
      <c r="Z66" s="764"/>
      <c r="AA66" s="762" t="s">
        <v>397</v>
      </c>
      <c r="AB66" s="763"/>
      <c r="AC66" s="763"/>
      <c r="AD66" s="763"/>
      <c r="AE66" s="764"/>
      <c r="AF66" s="882" t="s">
        <v>422</v>
      </c>
      <c r="AG66" s="843"/>
      <c r="AH66" s="843"/>
      <c r="AI66" s="843"/>
      <c r="AJ66" s="883"/>
      <c r="AK66" s="762" t="s">
        <v>399</v>
      </c>
      <c r="AL66" s="757"/>
      <c r="AM66" s="757"/>
      <c r="AN66" s="757"/>
      <c r="AO66" s="758"/>
      <c r="AP66" s="762" t="s">
        <v>423</v>
      </c>
      <c r="AQ66" s="763"/>
      <c r="AR66" s="763"/>
      <c r="AS66" s="763"/>
      <c r="AT66" s="764"/>
      <c r="AU66" s="762" t="s">
        <v>424</v>
      </c>
      <c r="AV66" s="763"/>
      <c r="AW66" s="763"/>
      <c r="AX66" s="763"/>
      <c r="AY66" s="764"/>
      <c r="AZ66" s="762" t="s">
        <v>379</v>
      </c>
      <c r="BA66" s="763"/>
      <c r="BB66" s="763"/>
      <c r="BC66" s="763"/>
      <c r="BD66" s="769"/>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4"/>
      <c r="AG67" s="846"/>
      <c r="AH67" s="846"/>
      <c r="AI67" s="846"/>
      <c r="AJ67" s="885"/>
      <c r="AK67" s="886"/>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c r="A68" s="232">
        <v>1</v>
      </c>
      <c r="B68" s="897" t="s">
        <v>583</v>
      </c>
      <c r="C68" s="898"/>
      <c r="D68" s="898"/>
      <c r="E68" s="898"/>
      <c r="F68" s="898"/>
      <c r="G68" s="898"/>
      <c r="H68" s="898"/>
      <c r="I68" s="898"/>
      <c r="J68" s="898"/>
      <c r="K68" s="898"/>
      <c r="L68" s="898"/>
      <c r="M68" s="898"/>
      <c r="N68" s="898"/>
      <c r="O68" s="898"/>
      <c r="P68" s="899"/>
      <c r="Q68" s="900">
        <v>6448</v>
      </c>
      <c r="R68" s="894"/>
      <c r="S68" s="894"/>
      <c r="T68" s="894"/>
      <c r="U68" s="894"/>
      <c r="V68" s="894">
        <v>6347</v>
      </c>
      <c r="W68" s="894"/>
      <c r="X68" s="894"/>
      <c r="Y68" s="894"/>
      <c r="Z68" s="894"/>
      <c r="AA68" s="894">
        <v>101</v>
      </c>
      <c r="AB68" s="894"/>
      <c r="AC68" s="894"/>
      <c r="AD68" s="894"/>
      <c r="AE68" s="894"/>
      <c r="AF68" s="894">
        <v>94</v>
      </c>
      <c r="AG68" s="894"/>
      <c r="AH68" s="894"/>
      <c r="AI68" s="894"/>
      <c r="AJ68" s="894"/>
      <c r="AK68" s="894" t="s">
        <v>589</v>
      </c>
      <c r="AL68" s="894"/>
      <c r="AM68" s="894"/>
      <c r="AN68" s="894"/>
      <c r="AO68" s="894"/>
      <c r="AP68" s="894">
        <v>54</v>
      </c>
      <c r="AQ68" s="894"/>
      <c r="AR68" s="894"/>
      <c r="AS68" s="894"/>
      <c r="AT68" s="894"/>
      <c r="AU68" s="894">
        <v>10</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c r="A69" s="234">
        <v>2</v>
      </c>
      <c r="B69" s="901" t="s">
        <v>584</v>
      </c>
      <c r="C69" s="902"/>
      <c r="D69" s="902"/>
      <c r="E69" s="902"/>
      <c r="F69" s="902"/>
      <c r="G69" s="902"/>
      <c r="H69" s="902"/>
      <c r="I69" s="902"/>
      <c r="J69" s="902"/>
      <c r="K69" s="902"/>
      <c r="L69" s="902"/>
      <c r="M69" s="902"/>
      <c r="N69" s="902"/>
      <c r="O69" s="902"/>
      <c r="P69" s="903"/>
      <c r="Q69" s="904">
        <v>7291</v>
      </c>
      <c r="R69" s="858"/>
      <c r="S69" s="858"/>
      <c r="T69" s="858"/>
      <c r="U69" s="858"/>
      <c r="V69" s="858">
        <v>7119</v>
      </c>
      <c r="W69" s="858"/>
      <c r="X69" s="858"/>
      <c r="Y69" s="858"/>
      <c r="Z69" s="858"/>
      <c r="AA69" s="858">
        <v>172</v>
      </c>
      <c r="AB69" s="858"/>
      <c r="AC69" s="858"/>
      <c r="AD69" s="858"/>
      <c r="AE69" s="858"/>
      <c r="AF69" s="858">
        <v>172</v>
      </c>
      <c r="AG69" s="858"/>
      <c r="AH69" s="858"/>
      <c r="AI69" s="858"/>
      <c r="AJ69" s="858"/>
      <c r="AK69" s="858">
        <v>1092</v>
      </c>
      <c r="AL69" s="858"/>
      <c r="AM69" s="858"/>
      <c r="AN69" s="858"/>
      <c r="AO69" s="858"/>
      <c r="AP69" s="858" t="s">
        <v>581</v>
      </c>
      <c r="AQ69" s="858"/>
      <c r="AR69" s="858"/>
      <c r="AS69" s="858"/>
      <c r="AT69" s="858"/>
      <c r="AU69" s="858" t="s">
        <v>581</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c r="A70" s="234">
        <v>3</v>
      </c>
      <c r="B70" s="901" t="s">
        <v>585</v>
      </c>
      <c r="C70" s="902"/>
      <c r="D70" s="902"/>
      <c r="E70" s="902"/>
      <c r="F70" s="902"/>
      <c r="G70" s="902"/>
      <c r="H70" s="902"/>
      <c r="I70" s="902"/>
      <c r="J70" s="902"/>
      <c r="K70" s="902"/>
      <c r="L70" s="902"/>
      <c r="M70" s="902"/>
      <c r="N70" s="902"/>
      <c r="O70" s="902"/>
      <c r="P70" s="903"/>
      <c r="Q70" s="904">
        <v>10965</v>
      </c>
      <c r="R70" s="858"/>
      <c r="S70" s="858"/>
      <c r="T70" s="858"/>
      <c r="U70" s="858"/>
      <c r="V70" s="858">
        <v>10735</v>
      </c>
      <c r="W70" s="858"/>
      <c r="X70" s="858"/>
      <c r="Y70" s="858"/>
      <c r="Z70" s="858"/>
      <c r="AA70" s="858">
        <v>230</v>
      </c>
      <c r="AB70" s="858"/>
      <c r="AC70" s="858"/>
      <c r="AD70" s="858"/>
      <c r="AE70" s="858"/>
      <c r="AF70" s="858">
        <v>230</v>
      </c>
      <c r="AG70" s="858"/>
      <c r="AH70" s="858"/>
      <c r="AI70" s="858"/>
      <c r="AJ70" s="858"/>
      <c r="AK70" s="858">
        <v>84</v>
      </c>
      <c r="AL70" s="858"/>
      <c r="AM70" s="858"/>
      <c r="AN70" s="858"/>
      <c r="AO70" s="858"/>
      <c r="AP70" s="858" t="s">
        <v>581</v>
      </c>
      <c r="AQ70" s="858"/>
      <c r="AR70" s="858"/>
      <c r="AS70" s="858"/>
      <c r="AT70" s="858"/>
      <c r="AU70" s="858" t="s">
        <v>581</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c r="A71" s="234">
        <v>4</v>
      </c>
      <c r="B71" s="901" t="s">
        <v>586</v>
      </c>
      <c r="C71" s="902"/>
      <c r="D71" s="902"/>
      <c r="E71" s="902"/>
      <c r="F71" s="902"/>
      <c r="G71" s="902"/>
      <c r="H71" s="902"/>
      <c r="I71" s="902"/>
      <c r="J71" s="902"/>
      <c r="K71" s="902"/>
      <c r="L71" s="902"/>
      <c r="M71" s="902"/>
      <c r="N71" s="902"/>
      <c r="O71" s="902"/>
      <c r="P71" s="903"/>
      <c r="Q71" s="904">
        <v>97</v>
      </c>
      <c r="R71" s="858"/>
      <c r="S71" s="858"/>
      <c r="T71" s="858"/>
      <c r="U71" s="858"/>
      <c r="V71" s="858">
        <v>92</v>
      </c>
      <c r="W71" s="858"/>
      <c r="X71" s="858"/>
      <c r="Y71" s="858"/>
      <c r="Z71" s="858"/>
      <c r="AA71" s="858">
        <v>5</v>
      </c>
      <c r="AB71" s="858"/>
      <c r="AC71" s="858"/>
      <c r="AD71" s="858"/>
      <c r="AE71" s="858"/>
      <c r="AF71" s="858">
        <v>5</v>
      </c>
      <c r="AG71" s="858"/>
      <c r="AH71" s="858"/>
      <c r="AI71" s="858"/>
      <c r="AJ71" s="858"/>
      <c r="AK71" s="858">
        <v>21</v>
      </c>
      <c r="AL71" s="858"/>
      <c r="AM71" s="858"/>
      <c r="AN71" s="858"/>
      <c r="AO71" s="858"/>
      <c r="AP71" s="858" t="s">
        <v>581</v>
      </c>
      <c r="AQ71" s="858"/>
      <c r="AR71" s="858"/>
      <c r="AS71" s="858"/>
      <c r="AT71" s="858"/>
      <c r="AU71" s="858" t="s">
        <v>581</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c r="A72" s="234">
        <v>5</v>
      </c>
      <c r="B72" s="901" t="s">
        <v>587</v>
      </c>
      <c r="C72" s="902"/>
      <c r="D72" s="902"/>
      <c r="E72" s="902"/>
      <c r="F72" s="902"/>
      <c r="G72" s="902"/>
      <c r="H72" s="902"/>
      <c r="I72" s="902"/>
      <c r="J72" s="902"/>
      <c r="K72" s="902"/>
      <c r="L72" s="902"/>
      <c r="M72" s="902"/>
      <c r="N72" s="902"/>
      <c r="O72" s="902"/>
      <c r="P72" s="903"/>
      <c r="Q72" s="904">
        <v>195</v>
      </c>
      <c r="R72" s="858"/>
      <c r="S72" s="858"/>
      <c r="T72" s="858"/>
      <c r="U72" s="858"/>
      <c r="V72" s="858">
        <v>189</v>
      </c>
      <c r="W72" s="858"/>
      <c r="X72" s="858"/>
      <c r="Y72" s="858"/>
      <c r="Z72" s="858"/>
      <c r="AA72" s="858">
        <v>6</v>
      </c>
      <c r="AB72" s="858"/>
      <c r="AC72" s="858"/>
      <c r="AD72" s="858"/>
      <c r="AE72" s="858"/>
      <c r="AF72" s="858">
        <v>6</v>
      </c>
      <c r="AG72" s="858"/>
      <c r="AH72" s="858"/>
      <c r="AI72" s="858"/>
      <c r="AJ72" s="858"/>
      <c r="AK72" s="858">
        <v>2</v>
      </c>
      <c r="AL72" s="858"/>
      <c r="AM72" s="858"/>
      <c r="AN72" s="858"/>
      <c r="AO72" s="858"/>
      <c r="AP72" s="858" t="s">
        <v>581</v>
      </c>
      <c r="AQ72" s="858"/>
      <c r="AR72" s="858"/>
      <c r="AS72" s="858"/>
      <c r="AT72" s="858"/>
      <c r="AU72" s="858" t="s">
        <v>581</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c r="A73" s="234">
        <v>6</v>
      </c>
      <c r="B73" s="901" t="s">
        <v>588</v>
      </c>
      <c r="C73" s="902"/>
      <c r="D73" s="902"/>
      <c r="E73" s="902"/>
      <c r="F73" s="902"/>
      <c r="G73" s="902"/>
      <c r="H73" s="902"/>
      <c r="I73" s="902"/>
      <c r="J73" s="902"/>
      <c r="K73" s="902"/>
      <c r="L73" s="902"/>
      <c r="M73" s="902"/>
      <c r="N73" s="902"/>
      <c r="O73" s="902"/>
      <c r="P73" s="903"/>
      <c r="Q73" s="904">
        <v>161625</v>
      </c>
      <c r="R73" s="858"/>
      <c r="S73" s="858"/>
      <c r="T73" s="858"/>
      <c r="U73" s="858"/>
      <c r="V73" s="858">
        <v>158326</v>
      </c>
      <c r="W73" s="858"/>
      <c r="X73" s="858"/>
      <c r="Y73" s="858"/>
      <c r="Z73" s="858"/>
      <c r="AA73" s="858">
        <v>3299</v>
      </c>
      <c r="AB73" s="858"/>
      <c r="AC73" s="858"/>
      <c r="AD73" s="858"/>
      <c r="AE73" s="858"/>
      <c r="AF73" s="858">
        <v>3299</v>
      </c>
      <c r="AG73" s="858"/>
      <c r="AH73" s="858"/>
      <c r="AI73" s="858"/>
      <c r="AJ73" s="858"/>
      <c r="AK73" s="858" t="s">
        <v>589</v>
      </c>
      <c r="AL73" s="858"/>
      <c r="AM73" s="858"/>
      <c r="AN73" s="858"/>
      <c r="AO73" s="858"/>
      <c r="AP73" s="858" t="s">
        <v>581</v>
      </c>
      <c r="AQ73" s="858"/>
      <c r="AR73" s="858"/>
      <c r="AS73" s="858"/>
      <c r="AT73" s="858"/>
      <c r="AU73" s="858" t="s">
        <v>581</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c r="A88" s="236" t="s">
        <v>391</v>
      </c>
      <c r="B88" s="817" t="s">
        <v>425</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3806</v>
      </c>
      <c r="AG88" s="872"/>
      <c r="AH88" s="872"/>
      <c r="AI88" s="872"/>
      <c r="AJ88" s="872"/>
      <c r="AK88" s="869"/>
      <c r="AL88" s="869"/>
      <c r="AM88" s="869"/>
      <c r="AN88" s="869"/>
      <c r="AO88" s="869"/>
      <c r="AP88" s="872">
        <v>54</v>
      </c>
      <c r="AQ88" s="872"/>
      <c r="AR88" s="872"/>
      <c r="AS88" s="872"/>
      <c r="AT88" s="872"/>
      <c r="AU88" s="872">
        <v>10</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17" t="s">
        <v>426</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75</v>
      </c>
      <c r="CS102" s="880"/>
      <c r="CT102" s="880"/>
      <c r="CU102" s="880"/>
      <c r="CV102" s="919"/>
      <c r="CW102" s="918">
        <v>5</v>
      </c>
      <c r="CX102" s="880"/>
      <c r="CY102" s="880"/>
      <c r="CZ102" s="880"/>
      <c r="DA102" s="919"/>
      <c r="DB102" s="918" t="s">
        <v>598</v>
      </c>
      <c r="DC102" s="880"/>
      <c r="DD102" s="880"/>
      <c r="DE102" s="880"/>
      <c r="DF102" s="919"/>
      <c r="DG102" s="918" t="s">
        <v>598</v>
      </c>
      <c r="DH102" s="880"/>
      <c r="DI102" s="880"/>
      <c r="DJ102" s="880"/>
      <c r="DK102" s="919"/>
      <c r="DL102" s="918" t="s">
        <v>598</v>
      </c>
      <c r="DM102" s="880"/>
      <c r="DN102" s="880"/>
      <c r="DO102" s="880"/>
      <c r="DP102" s="919"/>
      <c r="DQ102" s="918" t="s">
        <v>598</v>
      </c>
      <c r="DR102" s="880"/>
      <c r="DS102" s="880"/>
      <c r="DT102" s="880"/>
      <c r="DU102" s="919"/>
      <c r="DV102" s="817"/>
      <c r="DW102" s="818"/>
      <c r="DX102" s="818"/>
      <c r="DY102" s="818"/>
      <c r="DZ102" s="942"/>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427</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428</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5" t="s">
        <v>431</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432</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c r="A109" s="940" t="s">
        <v>433</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434</v>
      </c>
      <c r="AB109" s="921"/>
      <c r="AC109" s="921"/>
      <c r="AD109" s="921"/>
      <c r="AE109" s="922"/>
      <c r="AF109" s="920" t="s">
        <v>435</v>
      </c>
      <c r="AG109" s="921"/>
      <c r="AH109" s="921"/>
      <c r="AI109" s="921"/>
      <c r="AJ109" s="922"/>
      <c r="AK109" s="920" t="s">
        <v>306</v>
      </c>
      <c r="AL109" s="921"/>
      <c r="AM109" s="921"/>
      <c r="AN109" s="921"/>
      <c r="AO109" s="922"/>
      <c r="AP109" s="920" t="s">
        <v>436</v>
      </c>
      <c r="AQ109" s="921"/>
      <c r="AR109" s="921"/>
      <c r="AS109" s="921"/>
      <c r="AT109" s="923"/>
      <c r="AU109" s="940" t="s">
        <v>433</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434</v>
      </c>
      <c r="BR109" s="921"/>
      <c r="BS109" s="921"/>
      <c r="BT109" s="921"/>
      <c r="BU109" s="922"/>
      <c r="BV109" s="920" t="s">
        <v>435</v>
      </c>
      <c r="BW109" s="921"/>
      <c r="BX109" s="921"/>
      <c r="BY109" s="921"/>
      <c r="BZ109" s="922"/>
      <c r="CA109" s="920" t="s">
        <v>306</v>
      </c>
      <c r="CB109" s="921"/>
      <c r="CC109" s="921"/>
      <c r="CD109" s="921"/>
      <c r="CE109" s="922"/>
      <c r="CF109" s="941" t="s">
        <v>436</v>
      </c>
      <c r="CG109" s="941"/>
      <c r="CH109" s="941"/>
      <c r="CI109" s="941"/>
      <c r="CJ109" s="941"/>
      <c r="CK109" s="920" t="s">
        <v>437</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434</v>
      </c>
      <c r="DH109" s="921"/>
      <c r="DI109" s="921"/>
      <c r="DJ109" s="921"/>
      <c r="DK109" s="922"/>
      <c r="DL109" s="920" t="s">
        <v>435</v>
      </c>
      <c r="DM109" s="921"/>
      <c r="DN109" s="921"/>
      <c r="DO109" s="921"/>
      <c r="DP109" s="922"/>
      <c r="DQ109" s="920" t="s">
        <v>306</v>
      </c>
      <c r="DR109" s="921"/>
      <c r="DS109" s="921"/>
      <c r="DT109" s="921"/>
      <c r="DU109" s="922"/>
      <c r="DV109" s="920" t="s">
        <v>436</v>
      </c>
      <c r="DW109" s="921"/>
      <c r="DX109" s="921"/>
      <c r="DY109" s="921"/>
      <c r="DZ109" s="923"/>
    </row>
    <row r="110" spans="1:131" s="226" customFormat="1" ht="26.25" customHeight="1">
      <c r="A110" s="924" t="s">
        <v>438</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1647814</v>
      </c>
      <c r="AB110" s="928"/>
      <c r="AC110" s="928"/>
      <c r="AD110" s="928"/>
      <c r="AE110" s="929"/>
      <c r="AF110" s="930">
        <v>1562036</v>
      </c>
      <c r="AG110" s="928"/>
      <c r="AH110" s="928"/>
      <c r="AI110" s="928"/>
      <c r="AJ110" s="929"/>
      <c r="AK110" s="930">
        <v>1611370</v>
      </c>
      <c r="AL110" s="928"/>
      <c r="AM110" s="928"/>
      <c r="AN110" s="928"/>
      <c r="AO110" s="929"/>
      <c r="AP110" s="931">
        <v>27.9</v>
      </c>
      <c r="AQ110" s="932"/>
      <c r="AR110" s="932"/>
      <c r="AS110" s="932"/>
      <c r="AT110" s="933"/>
      <c r="AU110" s="934" t="s">
        <v>73</v>
      </c>
      <c r="AV110" s="935"/>
      <c r="AW110" s="935"/>
      <c r="AX110" s="935"/>
      <c r="AY110" s="935"/>
      <c r="AZ110" s="957" t="s">
        <v>439</v>
      </c>
      <c r="BA110" s="925"/>
      <c r="BB110" s="925"/>
      <c r="BC110" s="925"/>
      <c r="BD110" s="925"/>
      <c r="BE110" s="925"/>
      <c r="BF110" s="925"/>
      <c r="BG110" s="925"/>
      <c r="BH110" s="925"/>
      <c r="BI110" s="925"/>
      <c r="BJ110" s="925"/>
      <c r="BK110" s="925"/>
      <c r="BL110" s="925"/>
      <c r="BM110" s="925"/>
      <c r="BN110" s="925"/>
      <c r="BO110" s="925"/>
      <c r="BP110" s="926"/>
      <c r="BQ110" s="958">
        <v>13214912</v>
      </c>
      <c r="BR110" s="959"/>
      <c r="BS110" s="959"/>
      <c r="BT110" s="959"/>
      <c r="BU110" s="959"/>
      <c r="BV110" s="959">
        <v>12796945</v>
      </c>
      <c r="BW110" s="959"/>
      <c r="BX110" s="959"/>
      <c r="BY110" s="959"/>
      <c r="BZ110" s="959"/>
      <c r="CA110" s="959">
        <v>12247508</v>
      </c>
      <c r="CB110" s="959"/>
      <c r="CC110" s="959"/>
      <c r="CD110" s="959"/>
      <c r="CE110" s="959"/>
      <c r="CF110" s="972">
        <v>211.8</v>
      </c>
      <c r="CG110" s="973"/>
      <c r="CH110" s="973"/>
      <c r="CI110" s="973"/>
      <c r="CJ110" s="973"/>
      <c r="CK110" s="974" t="s">
        <v>440</v>
      </c>
      <c r="CL110" s="975"/>
      <c r="CM110" s="957" t="s">
        <v>441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442</v>
      </c>
      <c r="DH110" s="959"/>
      <c r="DI110" s="959"/>
      <c r="DJ110" s="959"/>
      <c r="DK110" s="959"/>
      <c r="DL110" s="959" t="s">
        <v>418</v>
      </c>
      <c r="DM110" s="959"/>
      <c r="DN110" s="959"/>
      <c r="DO110" s="959"/>
      <c r="DP110" s="959"/>
      <c r="DQ110" s="959" t="s">
        <v>442</v>
      </c>
      <c r="DR110" s="959"/>
      <c r="DS110" s="959"/>
      <c r="DT110" s="959"/>
      <c r="DU110" s="959"/>
      <c r="DV110" s="960" t="s">
        <v>129</v>
      </c>
      <c r="DW110" s="960"/>
      <c r="DX110" s="960"/>
      <c r="DY110" s="960"/>
      <c r="DZ110" s="961"/>
    </row>
    <row r="111" spans="1:131" s="226" customFormat="1" ht="26.25" customHeight="1">
      <c r="A111" s="962" t="s">
        <v>443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442</v>
      </c>
      <c r="AB111" s="966"/>
      <c r="AC111" s="966"/>
      <c r="AD111" s="966"/>
      <c r="AE111" s="967"/>
      <c r="AF111" s="968" t="s">
        <v>442</v>
      </c>
      <c r="AG111" s="966"/>
      <c r="AH111" s="966"/>
      <c r="AI111" s="966"/>
      <c r="AJ111" s="967"/>
      <c r="AK111" s="968" t="s">
        <v>442</v>
      </c>
      <c r="AL111" s="966"/>
      <c r="AM111" s="966"/>
      <c r="AN111" s="966"/>
      <c r="AO111" s="967"/>
      <c r="AP111" s="969" t="s">
        <v>442</v>
      </c>
      <c r="AQ111" s="970"/>
      <c r="AR111" s="970"/>
      <c r="AS111" s="970"/>
      <c r="AT111" s="971"/>
      <c r="AU111" s="936"/>
      <c r="AV111" s="937"/>
      <c r="AW111" s="937"/>
      <c r="AX111" s="937"/>
      <c r="AY111" s="937"/>
      <c r="AZ111" s="950" t="s">
        <v>444</v>
      </c>
      <c r="BA111" s="951"/>
      <c r="BB111" s="951"/>
      <c r="BC111" s="951"/>
      <c r="BD111" s="951"/>
      <c r="BE111" s="951"/>
      <c r="BF111" s="951"/>
      <c r="BG111" s="951"/>
      <c r="BH111" s="951"/>
      <c r="BI111" s="951"/>
      <c r="BJ111" s="951"/>
      <c r="BK111" s="951"/>
      <c r="BL111" s="951"/>
      <c r="BM111" s="951"/>
      <c r="BN111" s="951"/>
      <c r="BO111" s="951"/>
      <c r="BP111" s="952"/>
      <c r="BQ111" s="953" t="s">
        <v>442</v>
      </c>
      <c r="BR111" s="954"/>
      <c r="BS111" s="954"/>
      <c r="BT111" s="954"/>
      <c r="BU111" s="954"/>
      <c r="BV111" s="954" t="s">
        <v>442</v>
      </c>
      <c r="BW111" s="954"/>
      <c r="BX111" s="954"/>
      <c r="BY111" s="954"/>
      <c r="BZ111" s="954"/>
      <c r="CA111" s="954" t="s">
        <v>129</v>
      </c>
      <c r="CB111" s="954"/>
      <c r="CC111" s="954"/>
      <c r="CD111" s="954"/>
      <c r="CE111" s="954"/>
      <c r="CF111" s="948" t="s">
        <v>442</v>
      </c>
      <c r="CG111" s="949"/>
      <c r="CH111" s="949"/>
      <c r="CI111" s="949"/>
      <c r="CJ111" s="949"/>
      <c r="CK111" s="976"/>
      <c r="CL111" s="977"/>
      <c r="CM111" s="950" t="s">
        <v>445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442</v>
      </c>
      <c r="DH111" s="954"/>
      <c r="DI111" s="954"/>
      <c r="DJ111" s="954"/>
      <c r="DK111" s="954"/>
      <c r="DL111" s="954" t="s">
        <v>442</v>
      </c>
      <c r="DM111" s="954"/>
      <c r="DN111" s="954"/>
      <c r="DO111" s="954"/>
      <c r="DP111" s="954"/>
      <c r="DQ111" s="954" t="s">
        <v>442</v>
      </c>
      <c r="DR111" s="954"/>
      <c r="DS111" s="954"/>
      <c r="DT111" s="954"/>
      <c r="DU111" s="954"/>
      <c r="DV111" s="955" t="s">
        <v>442</v>
      </c>
      <c r="DW111" s="955"/>
      <c r="DX111" s="955"/>
      <c r="DY111" s="955"/>
      <c r="DZ111" s="956"/>
    </row>
    <row r="112" spans="1:131" s="226" customFormat="1" ht="26.25" customHeight="1">
      <c r="A112" s="980" t="s">
        <v>446</v>
      </c>
      <c r="B112" s="981"/>
      <c r="C112" s="951" t="s">
        <v>447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129</v>
      </c>
      <c r="AB112" s="987"/>
      <c r="AC112" s="987"/>
      <c r="AD112" s="987"/>
      <c r="AE112" s="988"/>
      <c r="AF112" s="989" t="s">
        <v>448</v>
      </c>
      <c r="AG112" s="987"/>
      <c r="AH112" s="987"/>
      <c r="AI112" s="987"/>
      <c r="AJ112" s="988"/>
      <c r="AK112" s="989" t="s">
        <v>442</v>
      </c>
      <c r="AL112" s="987"/>
      <c r="AM112" s="987"/>
      <c r="AN112" s="987"/>
      <c r="AO112" s="988"/>
      <c r="AP112" s="990" t="s">
        <v>442</v>
      </c>
      <c r="AQ112" s="991"/>
      <c r="AR112" s="991"/>
      <c r="AS112" s="991"/>
      <c r="AT112" s="992"/>
      <c r="AU112" s="936"/>
      <c r="AV112" s="937"/>
      <c r="AW112" s="937"/>
      <c r="AX112" s="937"/>
      <c r="AY112" s="937"/>
      <c r="AZ112" s="950" t="s">
        <v>449</v>
      </c>
      <c r="BA112" s="951"/>
      <c r="BB112" s="951"/>
      <c r="BC112" s="951"/>
      <c r="BD112" s="951"/>
      <c r="BE112" s="951"/>
      <c r="BF112" s="951"/>
      <c r="BG112" s="951"/>
      <c r="BH112" s="951"/>
      <c r="BI112" s="951"/>
      <c r="BJ112" s="951"/>
      <c r="BK112" s="951"/>
      <c r="BL112" s="951"/>
      <c r="BM112" s="951"/>
      <c r="BN112" s="951"/>
      <c r="BO112" s="951"/>
      <c r="BP112" s="952"/>
      <c r="BQ112" s="953">
        <v>4910539</v>
      </c>
      <c r="BR112" s="954"/>
      <c r="BS112" s="954"/>
      <c r="BT112" s="954"/>
      <c r="BU112" s="954"/>
      <c r="BV112" s="954">
        <v>4613005</v>
      </c>
      <c r="BW112" s="954"/>
      <c r="BX112" s="954"/>
      <c r="BY112" s="954"/>
      <c r="BZ112" s="954"/>
      <c r="CA112" s="954">
        <v>4215178</v>
      </c>
      <c r="CB112" s="954"/>
      <c r="CC112" s="954"/>
      <c r="CD112" s="954"/>
      <c r="CE112" s="954"/>
      <c r="CF112" s="948">
        <v>72.900000000000006</v>
      </c>
      <c r="CG112" s="949"/>
      <c r="CH112" s="949"/>
      <c r="CI112" s="949"/>
      <c r="CJ112" s="949"/>
      <c r="CK112" s="976"/>
      <c r="CL112" s="977"/>
      <c r="CM112" s="950" t="s">
        <v>450</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442</v>
      </c>
      <c r="DH112" s="954"/>
      <c r="DI112" s="954"/>
      <c r="DJ112" s="954"/>
      <c r="DK112" s="954"/>
      <c r="DL112" s="954" t="s">
        <v>418</v>
      </c>
      <c r="DM112" s="954"/>
      <c r="DN112" s="954"/>
      <c r="DO112" s="954"/>
      <c r="DP112" s="954"/>
      <c r="DQ112" s="954" t="s">
        <v>442</v>
      </c>
      <c r="DR112" s="954"/>
      <c r="DS112" s="954"/>
      <c r="DT112" s="954"/>
      <c r="DU112" s="954"/>
      <c r="DV112" s="955" t="s">
        <v>129</v>
      </c>
      <c r="DW112" s="955"/>
      <c r="DX112" s="955"/>
      <c r="DY112" s="955"/>
      <c r="DZ112" s="956"/>
    </row>
    <row r="113" spans="1:130" s="226" customFormat="1" ht="26.25" customHeight="1">
      <c r="A113" s="982"/>
      <c r="B113" s="983"/>
      <c r="C113" s="951" t="s">
        <v>451</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450563</v>
      </c>
      <c r="AB113" s="966"/>
      <c r="AC113" s="966"/>
      <c r="AD113" s="966"/>
      <c r="AE113" s="967"/>
      <c r="AF113" s="968">
        <v>439573</v>
      </c>
      <c r="AG113" s="966"/>
      <c r="AH113" s="966"/>
      <c r="AI113" s="966"/>
      <c r="AJ113" s="967"/>
      <c r="AK113" s="968">
        <v>423710</v>
      </c>
      <c r="AL113" s="966"/>
      <c r="AM113" s="966"/>
      <c r="AN113" s="966"/>
      <c r="AO113" s="967"/>
      <c r="AP113" s="969">
        <v>7.3</v>
      </c>
      <c r="AQ113" s="970"/>
      <c r="AR113" s="970"/>
      <c r="AS113" s="970"/>
      <c r="AT113" s="971"/>
      <c r="AU113" s="936"/>
      <c r="AV113" s="937"/>
      <c r="AW113" s="937"/>
      <c r="AX113" s="937"/>
      <c r="AY113" s="937"/>
      <c r="AZ113" s="950" t="s">
        <v>452</v>
      </c>
      <c r="BA113" s="951"/>
      <c r="BB113" s="951"/>
      <c r="BC113" s="951"/>
      <c r="BD113" s="951"/>
      <c r="BE113" s="951"/>
      <c r="BF113" s="951"/>
      <c r="BG113" s="951"/>
      <c r="BH113" s="951"/>
      <c r="BI113" s="951"/>
      <c r="BJ113" s="951"/>
      <c r="BK113" s="951"/>
      <c r="BL113" s="951"/>
      <c r="BM113" s="951"/>
      <c r="BN113" s="951"/>
      <c r="BO113" s="951"/>
      <c r="BP113" s="952"/>
      <c r="BQ113" s="953">
        <v>12372</v>
      </c>
      <c r="BR113" s="954"/>
      <c r="BS113" s="954"/>
      <c r="BT113" s="954"/>
      <c r="BU113" s="954"/>
      <c r="BV113" s="954">
        <v>11654</v>
      </c>
      <c r="BW113" s="954"/>
      <c r="BX113" s="954"/>
      <c r="BY113" s="954"/>
      <c r="BZ113" s="954"/>
      <c r="CA113" s="954">
        <v>10142</v>
      </c>
      <c r="CB113" s="954"/>
      <c r="CC113" s="954"/>
      <c r="CD113" s="954"/>
      <c r="CE113" s="954"/>
      <c r="CF113" s="948">
        <v>0.2</v>
      </c>
      <c r="CG113" s="949"/>
      <c r="CH113" s="949"/>
      <c r="CI113" s="949"/>
      <c r="CJ113" s="949"/>
      <c r="CK113" s="976"/>
      <c r="CL113" s="977"/>
      <c r="CM113" s="950" t="s">
        <v>453</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442</v>
      </c>
      <c r="DH113" s="987"/>
      <c r="DI113" s="987"/>
      <c r="DJ113" s="987"/>
      <c r="DK113" s="988"/>
      <c r="DL113" s="989" t="s">
        <v>418</v>
      </c>
      <c r="DM113" s="987"/>
      <c r="DN113" s="987"/>
      <c r="DO113" s="987"/>
      <c r="DP113" s="988"/>
      <c r="DQ113" s="989" t="s">
        <v>442</v>
      </c>
      <c r="DR113" s="987"/>
      <c r="DS113" s="987"/>
      <c r="DT113" s="987"/>
      <c r="DU113" s="988"/>
      <c r="DV113" s="990" t="s">
        <v>418</v>
      </c>
      <c r="DW113" s="991"/>
      <c r="DX113" s="991"/>
      <c r="DY113" s="991"/>
      <c r="DZ113" s="992"/>
    </row>
    <row r="114" spans="1:130" s="226" customFormat="1" ht="26.25" customHeight="1">
      <c r="A114" s="982"/>
      <c r="B114" s="983"/>
      <c r="C114" s="951" t="s">
        <v>454</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659</v>
      </c>
      <c r="AB114" s="987"/>
      <c r="AC114" s="987"/>
      <c r="AD114" s="987"/>
      <c r="AE114" s="988"/>
      <c r="AF114" s="989">
        <v>186</v>
      </c>
      <c r="AG114" s="987"/>
      <c r="AH114" s="987"/>
      <c r="AI114" s="987"/>
      <c r="AJ114" s="988"/>
      <c r="AK114" s="989" t="s">
        <v>418</v>
      </c>
      <c r="AL114" s="987"/>
      <c r="AM114" s="987"/>
      <c r="AN114" s="987"/>
      <c r="AO114" s="988"/>
      <c r="AP114" s="990" t="s">
        <v>129</v>
      </c>
      <c r="AQ114" s="991"/>
      <c r="AR114" s="991"/>
      <c r="AS114" s="991"/>
      <c r="AT114" s="992"/>
      <c r="AU114" s="936"/>
      <c r="AV114" s="937"/>
      <c r="AW114" s="937"/>
      <c r="AX114" s="937"/>
      <c r="AY114" s="937"/>
      <c r="AZ114" s="950" t="s">
        <v>455</v>
      </c>
      <c r="BA114" s="951"/>
      <c r="BB114" s="951"/>
      <c r="BC114" s="951"/>
      <c r="BD114" s="951"/>
      <c r="BE114" s="951"/>
      <c r="BF114" s="951"/>
      <c r="BG114" s="951"/>
      <c r="BH114" s="951"/>
      <c r="BI114" s="951"/>
      <c r="BJ114" s="951"/>
      <c r="BK114" s="951"/>
      <c r="BL114" s="951"/>
      <c r="BM114" s="951"/>
      <c r="BN114" s="951"/>
      <c r="BO114" s="951"/>
      <c r="BP114" s="952"/>
      <c r="BQ114" s="953">
        <v>587524</v>
      </c>
      <c r="BR114" s="954"/>
      <c r="BS114" s="954"/>
      <c r="BT114" s="954"/>
      <c r="BU114" s="954"/>
      <c r="BV114" s="954">
        <v>631063</v>
      </c>
      <c r="BW114" s="954"/>
      <c r="BX114" s="954"/>
      <c r="BY114" s="954"/>
      <c r="BZ114" s="954"/>
      <c r="CA114" s="954">
        <v>554677</v>
      </c>
      <c r="CB114" s="954"/>
      <c r="CC114" s="954"/>
      <c r="CD114" s="954"/>
      <c r="CE114" s="954"/>
      <c r="CF114" s="948">
        <v>9.6</v>
      </c>
      <c r="CG114" s="949"/>
      <c r="CH114" s="949"/>
      <c r="CI114" s="949"/>
      <c r="CJ114" s="949"/>
      <c r="CK114" s="976"/>
      <c r="CL114" s="977"/>
      <c r="CM114" s="950" t="s">
        <v>456</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418</v>
      </c>
      <c r="DH114" s="987"/>
      <c r="DI114" s="987"/>
      <c r="DJ114" s="987"/>
      <c r="DK114" s="988"/>
      <c r="DL114" s="989" t="s">
        <v>448</v>
      </c>
      <c r="DM114" s="987"/>
      <c r="DN114" s="987"/>
      <c r="DO114" s="987"/>
      <c r="DP114" s="988"/>
      <c r="DQ114" s="989" t="s">
        <v>448</v>
      </c>
      <c r="DR114" s="987"/>
      <c r="DS114" s="987"/>
      <c r="DT114" s="987"/>
      <c r="DU114" s="988"/>
      <c r="DV114" s="990" t="s">
        <v>129</v>
      </c>
      <c r="DW114" s="991"/>
      <c r="DX114" s="991"/>
      <c r="DY114" s="991"/>
      <c r="DZ114" s="992"/>
    </row>
    <row r="115" spans="1:130" s="226" customFormat="1" ht="26.25" customHeight="1">
      <c r="A115" s="982"/>
      <c r="B115" s="983"/>
      <c r="C115" s="951" t="s">
        <v>457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2060</v>
      </c>
      <c r="AB115" s="966"/>
      <c r="AC115" s="966"/>
      <c r="AD115" s="966"/>
      <c r="AE115" s="967"/>
      <c r="AF115" s="968">
        <v>1876</v>
      </c>
      <c r="AG115" s="966"/>
      <c r="AH115" s="966"/>
      <c r="AI115" s="966"/>
      <c r="AJ115" s="967"/>
      <c r="AK115" s="968">
        <v>1529</v>
      </c>
      <c r="AL115" s="966"/>
      <c r="AM115" s="966"/>
      <c r="AN115" s="966"/>
      <c r="AO115" s="967"/>
      <c r="AP115" s="969">
        <v>0</v>
      </c>
      <c r="AQ115" s="970"/>
      <c r="AR115" s="970"/>
      <c r="AS115" s="970"/>
      <c r="AT115" s="971"/>
      <c r="AU115" s="936"/>
      <c r="AV115" s="937"/>
      <c r="AW115" s="937"/>
      <c r="AX115" s="937"/>
      <c r="AY115" s="937"/>
      <c r="AZ115" s="950" t="s">
        <v>458</v>
      </c>
      <c r="BA115" s="951"/>
      <c r="BB115" s="951"/>
      <c r="BC115" s="951"/>
      <c r="BD115" s="951"/>
      <c r="BE115" s="951"/>
      <c r="BF115" s="951"/>
      <c r="BG115" s="951"/>
      <c r="BH115" s="951"/>
      <c r="BI115" s="951"/>
      <c r="BJ115" s="951"/>
      <c r="BK115" s="951"/>
      <c r="BL115" s="951"/>
      <c r="BM115" s="951"/>
      <c r="BN115" s="951"/>
      <c r="BO115" s="951"/>
      <c r="BP115" s="952"/>
      <c r="BQ115" s="953" t="s">
        <v>442</v>
      </c>
      <c r="BR115" s="954"/>
      <c r="BS115" s="954"/>
      <c r="BT115" s="954"/>
      <c r="BU115" s="954"/>
      <c r="BV115" s="954" t="s">
        <v>448</v>
      </c>
      <c r="BW115" s="954"/>
      <c r="BX115" s="954"/>
      <c r="BY115" s="954"/>
      <c r="BZ115" s="954"/>
      <c r="CA115" s="954" t="s">
        <v>442</v>
      </c>
      <c r="CB115" s="954"/>
      <c r="CC115" s="954"/>
      <c r="CD115" s="954"/>
      <c r="CE115" s="954"/>
      <c r="CF115" s="948" t="s">
        <v>129</v>
      </c>
      <c r="CG115" s="949"/>
      <c r="CH115" s="949"/>
      <c r="CI115" s="949"/>
      <c r="CJ115" s="949"/>
      <c r="CK115" s="976"/>
      <c r="CL115" s="977"/>
      <c r="CM115" s="950" t="s">
        <v>459</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442</v>
      </c>
      <c r="DH115" s="987"/>
      <c r="DI115" s="987"/>
      <c r="DJ115" s="987"/>
      <c r="DK115" s="988"/>
      <c r="DL115" s="989" t="s">
        <v>442</v>
      </c>
      <c r="DM115" s="987"/>
      <c r="DN115" s="987"/>
      <c r="DO115" s="987"/>
      <c r="DP115" s="988"/>
      <c r="DQ115" s="989" t="s">
        <v>129</v>
      </c>
      <c r="DR115" s="987"/>
      <c r="DS115" s="987"/>
      <c r="DT115" s="987"/>
      <c r="DU115" s="988"/>
      <c r="DV115" s="990" t="s">
        <v>129</v>
      </c>
      <c r="DW115" s="991"/>
      <c r="DX115" s="991"/>
      <c r="DY115" s="991"/>
      <c r="DZ115" s="992"/>
    </row>
    <row r="116" spans="1:130" s="226" customFormat="1" ht="26.25" customHeight="1">
      <c r="A116" s="984"/>
      <c r="B116" s="985"/>
      <c r="C116" s="993" t="s">
        <v>460</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442</v>
      </c>
      <c r="AB116" s="987"/>
      <c r="AC116" s="987"/>
      <c r="AD116" s="987"/>
      <c r="AE116" s="988"/>
      <c r="AF116" s="989" t="s">
        <v>442</v>
      </c>
      <c r="AG116" s="987"/>
      <c r="AH116" s="987"/>
      <c r="AI116" s="987"/>
      <c r="AJ116" s="988"/>
      <c r="AK116" s="989" t="s">
        <v>442</v>
      </c>
      <c r="AL116" s="987"/>
      <c r="AM116" s="987"/>
      <c r="AN116" s="987"/>
      <c r="AO116" s="988"/>
      <c r="AP116" s="990" t="s">
        <v>129</v>
      </c>
      <c r="AQ116" s="991"/>
      <c r="AR116" s="991"/>
      <c r="AS116" s="991"/>
      <c r="AT116" s="992"/>
      <c r="AU116" s="936"/>
      <c r="AV116" s="937"/>
      <c r="AW116" s="937"/>
      <c r="AX116" s="937"/>
      <c r="AY116" s="937"/>
      <c r="AZ116" s="995" t="s">
        <v>461</v>
      </c>
      <c r="BA116" s="996"/>
      <c r="BB116" s="996"/>
      <c r="BC116" s="996"/>
      <c r="BD116" s="996"/>
      <c r="BE116" s="996"/>
      <c r="BF116" s="996"/>
      <c r="BG116" s="996"/>
      <c r="BH116" s="996"/>
      <c r="BI116" s="996"/>
      <c r="BJ116" s="996"/>
      <c r="BK116" s="996"/>
      <c r="BL116" s="996"/>
      <c r="BM116" s="996"/>
      <c r="BN116" s="996"/>
      <c r="BO116" s="996"/>
      <c r="BP116" s="997"/>
      <c r="BQ116" s="953" t="s">
        <v>129</v>
      </c>
      <c r="BR116" s="954"/>
      <c r="BS116" s="954"/>
      <c r="BT116" s="954"/>
      <c r="BU116" s="954"/>
      <c r="BV116" s="954" t="s">
        <v>442</v>
      </c>
      <c r="BW116" s="954"/>
      <c r="BX116" s="954"/>
      <c r="BY116" s="954"/>
      <c r="BZ116" s="954"/>
      <c r="CA116" s="954" t="s">
        <v>442</v>
      </c>
      <c r="CB116" s="954"/>
      <c r="CC116" s="954"/>
      <c r="CD116" s="954"/>
      <c r="CE116" s="954"/>
      <c r="CF116" s="948" t="s">
        <v>442</v>
      </c>
      <c r="CG116" s="949"/>
      <c r="CH116" s="949"/>
      <c r="CI116" s="949"/>
      <c r="CJ116" s="949"/>
      <c r="CK116" s="976"/>
      <c r="CL116" s="977"/>
      <c r="CM116" s="950" t="s">
        <v>462</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129</v>
      </c>
      <c r="DH116" s="987"/>
      <c r="DI116" s="987"/>
      <c r="DJ116" s="987"/>
      <c r="DK116" s="988"/>
      <c r="DL116" s="989" t="s">
        <v>129</v>
      </c>
      <c r="DM116" s="987"/>
      <c r="DN116" s="987"/>
      <c r="DO116" s="987"/>
      <c r="DP116" s="988"/>
      <c r="DQ116" s="989" t="s">
        <v>129</v>
      </c>
      <c r="DR116" s="987"/>
      <c r="DS116" s="987"/>
      <c r="DT116" s="987"/>
      <c r="DU116" s="988"/>
      <c r="DV116" s="990" t="s">
        <v>418</v>
      </c>
      <c r="DW116" s="991"/>
      <c r="DX116" s="991"/>
      <c r="DY116" s="991"/>
      <c r="DZ116" s="992"/>
    </row>
    <row r="117" spans="1:130" s="226" customFormat="1" ht="26.25" customHeight="1">
      <c r="A117" s="940" t="s">
        <v>189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463</v>
      </c>
      <c r="Z117" s="922"/>
      <c r="AA117" s="1006">
        <v>2101096</v>
      </c>
      <c r="AB117" s="1007"/>
      <c r="AC117" s="1007"/>
      <c r="AD117" s="1007"/>
      <c r="AE117" s="1008"/>
      <c r="AF117" s="1009">
        <v>2003671</v>
      </c>
      <c r="AG117" s="1007"/>
      <c r="AH117" s="1007"/>
      <c r="AI117" s="1007"/>
      <c r="AJ117" s="1008"/>
      <c r="AK117" s="1009">
        <v>2036609</v>
      </c>
      <c r="AL117" s="1007"/>
      <c r="AM117" s="1007"/>
      <c r="AN117" s="1007"/>
      <c r="AO117" s="1008"/>
      <c r="AP117" s="1010"/>
      <c r="AQ117" s="1011"/>
      <c r="AR117" s="1011"/>
      <c r="AS117" s="1011"/>
      <c r="AT117" s="1012"/>
      <c r="AU117" s="936"/>
      <c r="AV117" s="937"/>
      <c r="AW117" s="937"/>
      <c r="AX117" s="937"/>
      <c r="AY117" s="937"/>
      <c r="AZ117" s="1002" t="s">
        <v>464</v>
      </c>
      <c r="BA117" s="1003"/>
      <c r="BB117" s="1003"/>
      <c r="BC117" s="1003"/>
      <c r="BD117" s="1003"/>
      <c r="BE117" s="1003"/>
      <c r="BF117" s="1003"/>
      <c r="BG117" s="1003"/>
      <c r="BH117" s="1003"/>
      <c r="BI117" s="1003"/>
      <c r="BJ117" s="1003"/>
      <c r="BK117" s="1003"/>
      <c r="BL117" s="1003"/>
      <c r="BM117" s="1003"/>
      <c r="BN117" s="1003"/>
      <c r="BO117" s="1003"/>
      <c r="BP117" s="1004"/>
      <c r="BQ117" s="953" t="s">
        <v>129</v>
      </c>
      <c r="BR117" s="954"/>
      <c r="BS117" s="954"/>
      <c r="BT117" s="954"/>
      <c r="BU117" s="954"/>
      <c r="BV117" s="954" t="s">
        <v>129</v>
      </c>
      <c r="BW117" s="954"/>
      <c r="BX117" s="954"/>
      <c r="BY117" s="954"/>
      <c r="BZ117" s="954"/>
      <c r="CA117" s="954" t="s">
        <v>442</v>
      </c>
      <c r="CB117" s="954"/>
      <c r="CC117" s="954"/>
      <c r="CD117" s="954"/>
      <c r="CE117" s="954"/>
      <c r="CF117" s="948" t="s">
        <v>442</v>
      </c>
      <c r="CG117" s="949"/>
      <c r="CH117" s="949"/>
      <c r="CI117" s="949"/>
      <c r="CJ117" s="949"/>
      <c r="CK117" s="976"/>
      <c r="CL117" s="977"/>
      <c r="CM117" s="950" t="s">
        <v>465</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442</v>
      </c>
      <c r="DH117" s="987"/>
      <c r="DI117" s="987"/>
      <c r="DJ117" s="987"/>
      <c r="DK117" s="988"/>
      <c r="DL117" s="989" t="s">
        <v>418</v>
      </c>
      <c r="DM117" s="987"/>
      <c r="DN117" s="987"/>
      <c r="DO117" s="987"/>
      <c r="DP117" s="988"/>
      <c r="DQ117" s="989" t="s">
        <v>442</v>
      </c>
      <c r="DR117" s="987"/>
      <c r="DS117" s="987"/>
      <c r="DT117" s="987"/>
      <c r="DU117" s="988"/>
      <c r="DV117" s="990" t="s">
        <v>129</v>
      </c>
      <c r="DW117" s="991"/>
      <c r="DX117" s="991"/>
      <c r="DY117" s="991"/>
      <c r="DZ117" s="992"/>
    </row>
    <row r="118" spans="1:130" s="226" customFormat="1" ht="26.25" customHeight="1">
      <c r="A118" s="940" t="s">
        <v>437</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434</v>
      </c>
      <c r="AB118" s="921"/>
      <c r="AC118" s="921"/>
      <c r="AD118" s="921"/>
      <c r="AE118" s="922"/>
      <c r="AF118" s="920" t="s">
        <v>435</v>
      </c>
      <c r="AG118" s="921"/>
      <c r="AH118" s="921"/>
      <c r="AI118" s="921"/>
      <c r="AJ118" s="922"/>
      <c r="AK118" s="920" t="s">
        <v>306</v>
      </c>
      <c r="AL118" s="921"/>
      <c r="AM118" s="921"/>
      <c r="AN118" s="921"/>
      <c r="AO118" s="922"/>
      <c r="AP118" s="998" t="s">
        <v>436</v>
      </c>
      <c r="AQ118" s="999"/>
      <c r="AR118" s="999"/>
      <c r="AS118" s="999"/>
      <c r="AT118" s="1000"/>
      <c r="AU118" s="936"/>
      <c r="AV118" s="937"/>
      <c r="AW118" s="937"/>
      <c r="AX118" s="937"/>
      <c r="AY118" s="937"/>
      <c r="AZ118" s="1001" t="s">
        <v>466</v>
      </c>
      <c r="BA118" s="993"/>
      <c r="BB118" s="993"/>
      <c r="BC118" s="993"/>
      <c r="BD118" s="993"/>
      <c r="BE118" s="993"/>
      <c r="BF118" s="993"/>
      <c r="BG118" s="993"/>
      <c r="BH118" s="993"/>
      <c r="BI118" s="993"/>
      <c r="BJ118" s="993"/>
      <c r="BK118" s="993"/>
      <c r="BL118" s="993"/>
      <c r="BM118" s="993"/>
      <c r="BN118" s="993"/>
      <c r="BO118" s="993"/>
      <c r="BP118" s="994"/>
      <c r="BQ118" s="1027" t="s">
        <v>129</v>
      </c>
      <c r="BR118" s="1028"/>
      <c r="BS118" s="1028"/>
      <c r="BT118" s="1028"/>
      <c r="BU118" s="1028"/>
      <c r="BV118" s="1028" t="s">
        <v>129</v>
      </c>
      <c r="BW118" s="1028"/>
      <c r="BX118" s="1028"/>
      <c r="BY118" s="1028"/>
      <c r="BZ118" s="1028"/>
      <c r="CA118" s="1028" t="s">
        <v>442</v>
      </c>
      <c r="CB118" s="1028"/>
      <c r="CC118" s="1028"/>
      <c r="CD118" s="1028"/>
      <c r="CE118" s="1028"/>
      <c r="CF118" s="948" t="s">
        <v>129</v>
      </c>
      <c r="CG118" s="949"/>
      <c r="CH118" s="949"/>
      <c r="CI118" s="949"/>
      <c r="CJ118" s="949"/>
      <c r="CK118" s="976"/>
      <c r="CL118" s="977"/>
      <c r="CM118" s="950" t="s">
        <v>467</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129</v>
      </c>
      <c r="DH118" s="987"/>
      <c r="DI118" s="987"/>
      <c r="DJ118" s="987"/>
      <c r="DK118" s="988"/>
      <c r="DL118" s="989" t="s">
        <v>129</v>
      </c>
      <c r="DM118" s="987"/>
      <c r="DN118" s="987"/>
      <c r="DO118" s="987"/>
      <c r="DP118" s="988"/>
      <c r="DQ118" s="989" t="s">
        <v>442</v>
      </c>
      <c r="DR118" s="987"/>
      <c r="DS118" s="987"/>
      <c r="DT118" s="987"/>
      <c r="DU118" s="988"/>
      <c r="DV118" s="990" t="s">
        <v>442</v>
      </c>
      <c r="DW118" s="991"/>
      <c r="DX118" s="991"/>
      <c r="DY118" s="991"/>
      <c r="DZ118" s="992"/>
    </row>
    <row r="119" spans="1:130" s="226" customFormat="1" ht="26.25" customHeight="1">
      <c r="A119" s="1084" t="s">
        <v>440</v>
      </c>
      <c r="B119" s="975"/>
      <c r="C119" s="957" t="s">
        <v>441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129</v>
      </c>
      <c r="AB119" s="928"/>
      <c r="AC119" s="928"/>
      <c r="AD119" s="928"/>
      <c r="AE119" s="929"/>
      <c r="AF119" s="930" t="s">
        <v>442</v>
      </c>
      <c r="AG119" s="928"/>
      <c r="AH119" s="928"/>
      <c r="AI119" s="928"/>
      <c r="AJ119" s="929"/>
      <c r="AK119" s="930" t="s">
        <v>442</v>
      </c>
      <c r="AL119" s="928"/>
      <c r="AM119" s="928"/>
      <c r="AN119" s="928"/>
      <c r="AO119" s="929"/>
      <c r="AP119" s="931" t="s">
        <v>129</v>
      </c>
      <c r="AQ119" s="932"/>
      <c r="AR119" s="932"/>
      <c r="AS119" s="932"/>
      <c r="AT119" s="933"/>
      <c r="AU119" s="938"/>
      <c r="AV119" s="939"/>
      <c r="AW119" s="939"/>
      <c r="AX119" s="939"/>
      <c r="AY119" s="939"/>
      <c r="AZ119" s="247" t="s">
        <v>189</v>
      </c>
      <c r="BA119" s="247"/>
      <c r="BB119" s="247"/>
      <c r="BC119" s="247"/>
      <c r="BD119" s="247"/>
      <c r="BE119" s="247"/>
      <c r="BF119" s="247"/>
      <c r="BG119" s="247"/>
      <c r="BH119" s="247"/>
      <c r="BI119" s="247"/>
      <c r="BJ119" s="247"/>
      <c r="BK119" s="247"/>
      <c r="BL119" s="247"/>
      <c r="BM119" s="247"/>
      <c r="BN119" s="247"/>
      <c r="BO119" s="1005" t="s">
        <v>468</v>
      </c>
      <c r="BP119" s="1033"/>
      <c r="BQ119" s="1027">
        <v>18725347</v>
      </c>
      <c r="BR119" s="1028"/>
      <c r="BS119" s="1028"/>
      <c r="BT119" s="1028"/>
      <c r="BU119" s="1028"/>
      <c r="BV119" s="1028">
        <v>18052667</v>
      </c>
      <c r="BW119" s="1028"/>
      <c r="BX119" s="1028"/>
      <c r="BY119" s="1028"/>
      <c r="BZ119" s="1028"/>
      <c r="CA119" s="1028">
        <v>17027505</v>
      </c>
      <c r="CB119" s="1028"/>
      <c r="CC119" s="1028"/>
      <c r="CD119" s="1028"/>
      <c r="CE119" s="1028"/>
      <c r="CF119" s="1029"/>
      <c r="CG119" s="1030"/>
      <c r="CH119" s="1030"/>
      <c r="CI119" s="1030"/>
      <c r="CJ119" s="1031"/>
      <c r="CK119" s="978"/>
      <c r="CL119" s="979"/>
      <c r="CM119" s="1001" t="s">
        <v>469</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442</v>
      </c>
      <c r="DH119" s="1014"/>
      <c r="DI119" s="1014"/>
      <c r="DJ119" s="1014"/>
      <c r="DK119" s="1015"/>
      <c r="DL119" s="1013" t="s">
        <v>442</v>
      </c>
      <c r="DM119" s="1014"/>
      <c r="DN119" s="1014"/>
      <c r="DO119" s="1014"/>
      <c r="DP119" s="1015"/>
      <c r="DQ119" s="1013" t="s">
        <v>129</v>
      </c>
      <c r="DR119" s="1014"/>
      <c r="DS119" s="1014"/>
      <c r="DT119" s="1014"/>
      <c r="DU119" s="1015"/>
      <c r="DV119" s="1016" t="s">
        <v>129</v>
      </c>
      <c r="DW119" s="1017"/>
      <c r="DX119" s="1017"/>
      <c r="DY119" s="1017"/>
      <c r="DZ119" s="1018"/>
    </row>
    <row r="120" spans="1:130" s="226" customFormat="1" ht="26.25" customHeight="1">
      <c r="A120" s="1085"/>
      <c r="B120" s="977"/>
      <c r="C120" s="950" t="s">
        <v>445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129</v>
      </c>
      <c r="AB120" s="987"/>
      <c r="AC120" s="987"/>
      <c r="AD120" s="987"/>
      <c r="AE120" s="988"/>
      <c r="AF120" s="989" t="s">
        <v>442</v>
      </c>
      <c r="AG120" s="987"/>
      <c r="AH120" s="987"/>
      <c r="AI120" s="987"/>
      <c r="AJ120" s="988"/>
      <c r="AK120" s="989" t="s">
        <v>129</v>
      </c>
      <c r="AL120" s="987"/>
      <c r="AM120" s="987"/>
      <c r="AN120" s="987"/>
      <c r="AO120" s="988"/>
      <c r="AP120" s="990" t="s">
        <v>129</v>
      </c>
      <c r="AQ120" s="991"/>
      <c r="AR120" s="991"/>
      <c r="AS120" s="991"/>
      <c r="AT120" s="992"/>
      <c r="AU120" s="1019" t="s">
        <v>470</v>
      </c>
      <c r="AV120" s="1020"/>
      <c r="AW120" s="1020"/>
      <c r="AX120" s="1020"/>
      <c r="AY120" s="1021"/>
      <c r="AZ120" s="957" t="s">
        <v>471</v>
      </c>
      <c r="BA120" s="925"/>
      <c r="BB120" s="925"/>
      <c r="BC120" s="925"/>
      <c r="BD120" s="925"/>
      <c r="BE120" s="925"/>
      <c r="BF120" s="925"/>
      <c r="BG120" s="925"/>
      <c r="BH120" s="925"/>
      <c r="BI120" s="925"/>
      <c r="BJ120" s="925"/>
      <c r="BK120" s="925"/>
      <c r="BL120" s="925"/>
      <c r="BM120" s="925"/>
      <c r="BN120" s="925"/>
      <c r="BO120" s="925"/>
      <c r="BP120" s="926"/>
      <c r="BQ120" s="958">
        <v>4681105</v>
      </c>
      <c r="BR120" s="959"/>
      <c r="BS120" s="959"/>
      <c r="BT120" s="959"/>
      <c r="BU120" s="959"/>
      <c r="BV120" s="959">
        <v>4731477</v>
      </c>
      <c r="BW120" s="959"/>
      <c r="BX120" s="959"/>
      <c r="BY120" s="959"/>
      <c r="BZ120" s="959"/>
      <c r="CA120" s="959">
        <v>4889216</v>
      </c>
      <c r="CB120" s="959"/>
      <c r="CC120" s="959"/>
      <c r="CD120" s="959"/>
      <c r="CE120" s="959"/>
      <c r="CF120" s="972">
        <v>84.5</v>
      </c>
      <c r="CG120" s="973"/>
      <c r="CH120" s="973"/>
      <c r="CI120" s="973"/>
      <c r="CJ120" s="973"/>
      <c r="CK120" s="1034" t="s">
        <v>472</v>
      </c>
      <c r="CL120" s="1035"/>
      <c r="CM120" s="1035"/>
      <c r="CN120" s="1035"/>
      <c r="CO120" s="1036"/>
      <c r="CP120" s="1042" t="s">
        <v>473</v>
      </c>
      <c r="CQ120" s="1043"/>
      <c r="CR120" s="1043"/>
      <c r="CS120" s="1043"/>
      <c r="CT120" s="1043"/>
      <c r="CU120" s="1043"/>
      <c r="CV120" s="1043"/>
      <c r="CW120" s="1043"/>
      <c r="CX120" s="1043"/>
      <c r="CY120" s="1043"/>
      <c r="CZ120" s="1043"/>
      <c r="DA120" s="1043"/>
      <c r="DB120" s="1043"/>
      <c r="DC120" s="1043"/>
      <c r="DD120" s="1043"/>
      <c r="DE120" s="1043"/>
      <c r="DF120" s="1044"/>
      <c r="DG120" s="958">
        <v>2637495</v>
      </c>
      <c r="DH120" s="959"/>
      <c r="DI120" s="959"/>
      <c r="DJ120" s="959"/>
      <c r="DK120" s="959"/>
      <c r="DL120" s="959">
        <v>2566757</v>
      </c>
      <c r="DM120" s="959"/>
      <c r="DN120" s="959"/>
      <c r="DO120" s="959"/>
      <c r="DP120" s="959"/>
      <c r="DQ120" s="959">
        <v>2416372</v>
      </c>
      <c r="DR120" s="959"/>
      <c r="DS120" s="959"/>
      <c r="DT120" s="959"/>
      <c r="DU120" s="959"/>
      <c r="DV120" s="960">
        <v>41.8</v>
      </c>
      <c r="DW120" s="960"/>
      <c r="DX120" s="960"/>
      <c r="DY120" s="960"/>
      <c r="DZ120" s="961"/>
    </row>
    <row r="121" spans="1:130" s="226" customFormat="1" ht="26.25" customHeight="1">
      <c r="A121" s="1085"/>
      <c r="B121" s="977"/>
      <c r="C121" s="1002" t="s">
        <v>474</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442</v>
      </c>
      <c r="AB121" s="987"/>
      <c r="AC121" s="987"/>
      <c r="AD121" s="987"/>
      <c r="AE121" s="988"/>
      <c r="AF121" s="989" t="s">
        <v>442</v>
      </c>
      <c r="AG121" s="987"/>
      <c r="AH121" s="987"/>
      <c r="AI121" s="987"/>
      <c r="AJ121" s="988"/>
      <c r="AK121" s="989" t="s">
        <v>442</v>
      </c>
      <c r="AL121" s="987"/>
      <c r="AM121" s="987"/>
      <c r="AN121" s="987"/>
      <c r="AO121" s="988"/>
      <c r="AP121" s="990" t="s">
        <v>442</v>
      </c>
      <c r="AQ121" s="991"/>
      <c r="AR121" s="991"/>
      <c r="AS121" s="991"/>
      <c r="AT121" s="992"/>
      <c r="AU121" s="1022"/>
      <c r="AV121" s="1023"/>
      <c r="AW121" s="1023"/>
      <c r="AX121" s="1023"/>
      <c r="AY121" s="1024"/>
      <c r="AZ121" s="950" t="s">
        <v>475</v>
      </c>
      <c r="BA121" s="951"/>
      <c r="BB121" s="951"/>
      <c r="BC121" s="951"/>
      <c r="BD121" s="951"/>
      <c r="BE121" s="951"/>
      <c r="BF121" s="951"/>
      <c r="BG121" s="951"/>
      <c r="BH121" s="951"/>
      <c r="BI121" s="951"/>
      <c r="BJ121" s="951"/>
      <c r="BK121" s="951"/>
      <c r="BL121" s="951"/>
      <c r="BM121" s="951"/>
      <c r="BN121" s="951"/>
      <c r="BO121" s="951"/>
      <c r="BP121" s="952"/>
      <c r="BQ121" s="953">
        <v>715185</v>
      </c>
      <c r="BR121" s="954"/>
      <c r="BS121" s="954"/>
      <c r="BT121" s="954"/>
      <c r="BU121" s="954"/>
      <c r="BV121" s="954">
        <v>660976</v>
      </c>
      <c r="BW121" s="954"/>
      <c r="BX121" s="954"/>
      <c r="BY121" s="954"/>
      <c r="BZ121" s="954"/>
      <c r="CA121" s="954">
        <v>595353</v>
      </c>
      <c r="CB121" s="954"/>
      <c r="CC121" s="954"/>
      <c r="CD121" s="954"/>
      <c r="CE121" s="954"/>
      <c r="CF121" s="948">
        <v>10.3</v>
      </c>
      <c r="CG121" s="949"/>
      <c r="CH121" s="949"/>
      <c r="CI121" s="949"/>
      <c r="CJ121" s="949"/>
      <c r="CK121" s="1037"/>
      <c r="CL121" s="1038"/>
      <c r="CM121" s="1038"/>
      <c r="CN121" s="1038"/>
      <c r="CO121" s="1039"/>
      <c r="CP121" s="1047" t="s">
        <v>408</v>
      </c>
      <c r="CQ121" s="1048"/>
      <c r="CR121" s="1048"/>
      <c r="CS121" s="1048"/>
      <c r="CT121" s="1048"/>
      <c r="CU121" s="1048"/>
      <c r="CV121" s="1048"/>
      <c r="CW121" s="1048"/>
      <c r="CX121" s="1048"/>
      <c r="CY121" s="1048"/>
      <c r="CZ121" s="1048"/>
      <c r="DA121" s="1048"/>
      <c r="DB121" s="1048"/>
      <c r="DC121" s="1048"/>
      <c r="DD121" s="1048"/>
      <c r="DE121" s="1048"/>
      <c r="DF121" s="1049"/>
      <c r="DG121" s="953">
        <v>1514878</v>
      </c>
      <c r="DH121" s="954"/>
      <c r="DI121" s="954"/>
      <c r="DJ121" s="954"/>
      <c r="DK121" s="954"/>
      <c r="DL121" s="954">
        <v>1346645</v>
      </c>
      <c r="DM121" s="954"/>
      <c r="DN121" s="954"/>
      <c r="DO121" s="954"/>
      <c r="DP121" s="954"/>
      <c r="DQ121" s="954">
        <v>1154747</v>
      </c>
      <c r="DR121" s="954"/>
      <c r="DS121" s="954"/>
      <c r="DT121" s="954"/>
      <c r="DU121" s="954"/>
      <c r="DV121" s="955">
        <v>20</v>
      </c>
      <c r="DW121" s="955"/>
      <c r="DX121" s="955"/>
      <c r="DY121" s="955"/>
      <c r="DZ121" s="956"/>
    </row>
    <row r="122" spans="1:130" s="226" customFormat="1" ht="26.25" customHeight="1">
      <c r="A122" s="1085"/>
      <c r="B122" s="977"/>
      <c r="C122" s="950" t="s">
        <v>456</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442</v>
      </c>
      <c r="AB122" s="987"/>
      <c r="AC122" s="987"/>
      <c r="AD122" s="987"/>
      <c r="AE122" s="988"/>
      <c r="AF122" s="989" t="s">
        <v>442</v>
      </c>
      <c r="AG122" s="987"/>
      <c r="AH122" s="987"/>
      <c r="AI122" s="987"/>
      <c r="AJ122" s="988"/>
      <c r="AK122" s="989" t="s">
        <v>129</v>
      </c>
      <c r="AL122" s="987"/>
      <c r="AM122" s="987"/>
      <c r="AN122" s="987"/>
      <c r="AO122" s="988"/>
      <c r="AP122" s="990" t="s">
        <v>442</v>
      </c>
      <c r="AQ122" s="991"/>
      <c r="AR122" s="991"/>
      <c r="AS122" s="991"/>
      <c r="AT122" s="992"/>
      <c r="AU122" s="1022"/>
      <c r="AV122" s="1023"/>
      <c r="AW122" s="1023"/>
      <c r="AX122" s="1023"/>
      <c r="AY122" s="1024"/>
      <c r="AZ122" s="1001" t="s">
        <v>476</v>
      </c>
      <c r="BA122" s="993"/>
      <c r="BB122" s="993"/>
      <c r="BC122" s="993"/>
      <c r="BD122" s="993"/>
      <c r="BE122" s="993"/>
      <c r="BF122" s="993"/>
      <c r="BG122" s="993"/>
      <c r="BH122" s="993"/>
      <c r="BI122" s="993"/>
      <c r="BJ122" s="993"/>
      <c r="BK122" s="993"/>
      <c r="BL122" s="993"/>
      <c r="BM122" s="993"/>
      <c r="BN122" s="993"/>
      <c r="BO122" s="993"/>
      <c r="BP122" s="994"/>
      <c r="BQ122" s="1027">
        <v>11827933</v>
      </c>
      <c r="BR122" s="1028"/>
      <c r="BS122" s="1028"/>
      <c r="BT122" s="1028"/>
      <c r="BU122" s="1028"/>
      <c r="BV122" s="1028">
        <v>11602490</v>
      </c>
      <c r="BW122" s="1028"/>
      <c r="BX122" s="1028"/>
      <c r="BY122" s="1028"/>
      <c r="BZ122" s="1028"/>
      <c r="CA122" s="1028">
        <v>11036589</v>
      </c>
      <c r="CB122" s="1028"/>
      <c r="CC122" s="1028"/>
      <c r="CD122" s="1028"/>
      <c r="CE122" s="1028"/>
      <c r="CF122" s="1045">
        <v>190.8</v>
      </c>
      <c r="CG122" s="1046"/>
      <c r="CH122" s="1046"/>
      <c r="CI122" s="1046"/>
      <c r="CJ122" s="1046"/>
      <c r="CK122" s="1037"/>
      <c r="CL122" s="1038"/>
      <c r="CM122" s="1038"/>
      <c r="CN122" s="1038"/>
      <c r="CO122" s="1039"/>
      <c r="CP122" s="1047" t="s">
        <v>477</v>
      </c>
      <c r="CQ122" s="1048"/>
      <c r="CR122" s="1048"/>
      <c r="CS122" s="1048"/>
      <c r="CT122" s="1048"/>
      <c r="CU122" s="1048"/>
      <c r="CV122" s="1048"/>
      <c r="CW122" s="1048"/>
      <c r="CX122" s="1048"/>
      <c r="CY122" s="1048"/>
      <c r="CZ122" s="1048"/>
      <c r="DA122" s="1048"/>
      <c r="DB122" s="1048"/>
      <c r="DC122" s="1048"/>
      <c r="DD122" s="1048"/>
      <c r="DE122" s="1048"/>
      <c r="DF122" s="1049"/>
      <c r="DG122" s="953">
        <v>507447</v>
      </c>
      <c r="DH122" s="954"/>
      <c r="DI122" s="954"/>
      <c r="DJ122" s="954"/>
      <c r="DK122" s="954"/>
      <c r="DL122" s="954">
        <v>462061</v>
      </c>
      <c r="DM122" s="954"/>
      <c r="DN122" s="954"/>
      <c r="DO122" s="954"/>
      <c r="DP122" s="954"/>
      <c r="DQ122" s="954">
        <v>440296</v>
      </c>
      <c r="DR122" s="954"/>
      <c r="DS122" s="954"/>
      <c r="DT122" s="954"/>
      <c r="DU122" s="954"/>
      <c r="DV122" s="955">
        <v>7.6</v>
      </c>
      <c r="DW122" s="955"/>
      <c r="DX122" s="955"/>
      <c r="DY122" s="955"/>
      <c r="DZ122" s="956"/>
    </row>
    <row r="123" spans="1:130" s="226" customFormat="1" ht="26.25" customHeight="1">
      <c r="A123" s="1085"/>
      <c r="B123" s="977"/>
      <c r="C123" s="950" t="s">
        <v>462</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442</v>
      </c>
      <c r="AB123" s="987"/>
      <c r="AC123" s="987"/>
      <c r="AD123" s="987"/>
      <c r="AE123" s="988"/>
      <c r="AF123" s="989" t="s">
        <v>442</v>
      </c>
      <c r="AG123" s="987"/>
      <c r="AH123" s="987"/>
      <c r="AI123" s="987"/>
      <c r="AJ123" s="988"/>
      <c r="AK123" s="989" t="s">
        <v>442</v>
      </c>
      <c r="AL123" s="987"/>
      <c r="AM123" s="987"/>
      <c r="AN123" s="987"/>
      <c r="AO123" s="988"/>
      <c r="AP123" s="990" t="s">
        <v>442</v>
      </c>
      <c r="AQ123" s="991"/>
      <c r="AR123" s="991"/>
      <c r="AS123" s="991"/>
      <c r="AT123" s="992"/>
      <c r="AU123" s="1025"/>
      <c r="AV123" s="1026"/>
      <c r="AW123" s="1026"/>
      <c r="AX123" s="1026"/>
      <c r="AY123" s="1026"/>
      <c r="AZ123" s="247" t="s">
        <v>189</v>
      </c>
      <c r="BA123" s="247"/>
      <c r="BB123" s="247"/>
      <c r="BC123" s="247"/>
      <c r="BD123" s="247"/>
      <c r="BE123" s="247"/>
      <c r="BF123" s="247"/>
      <c r="BG123" s="247"/>
      <c r="BH123" s="247"/>
      <c r="BI123" s="247"/>
      <c r="BJ123" s="247"/>
      <c r="BK123" s="247"/>
      <c r="BL123" s="247"/>
      <c r="BM123" s="247"/>
      <c r="BN123" s="247"/>
      <c r="BO123" s="1005" t="s">
        <v>478</v>
      </c>
      <c r="BP123" s="1033"/>
      <c r="BQ123" s="1091">
        <v>17224223</v>
      </c>
      <c r="BR123" s="1092"/>
      <c r="BS123" s="1092"/>
      <c r="BT123" s="1092"/>
      <c r="BU123" s="1092"/>
      <c r="BV123" s="1092">
        <v>16994943</v>
      </c>
      <c r="BW123" s="1092"/>
      <c r="BX123" s="1092"/>
      <c r="BY123" s="1092"/>
      <c r="BZ123" s="1092"/>
      <c r="CA123" s="1092">
        <v>16521158</v>
      </c>
      <c r="CB123" s="1092"/>
      <c r="CC123" s="1092"/>
      <c r="CD123" s="1092"/>
      <c r="CE123" s="1092"/>
      <c r="CF123" s="1029"/>
      <c r="CG123" s="1030"/>
      <c r="CH123" s="1030"/>
      <c r="CI123" s="1030"/>
      <c r="CJ123" s="1031"/>
      <c r="CK123" s="1037"/>
      <c r="CL123" s="1038"/>
      <c r="CM123" s="1038"/>
      <c r="CN123" s="1038"/>
      <c r="CO123" s="1039"/>
      <c r="CP123" s="1047" t="s">
        <v>479</v>
      </c>
      <c r="CQ123" s="1048"/>
      <c r="CR123" s="1048"/>
      <c r="CS123" s="1048"/>
      <c r="CT123" s="1048"/>
      <c r="CU123" s="1048"/>
      <c r="CV123" s="1048"/>
      <c r="CW123" s="1048"/>
      <c r="CX123" s="1048"/>
      <c r="CY123" s="1048"/>
      <c r="CZ123" s="1048"/>
      <c r="DA123" s="1048"/>
      <c r="DB123" s="1048"/>
      <c r="DC123" s="1048"/>
      <c r="DD123" s="1048"/>
      <c r="DE123" s="1048"/>
      <c r="DF123" s="1049"/>
      <c r="DG123" s="986">
        <v>160444</v>
      </c>
      <c r="DH123" s="987"/>
      <c r="DI123" s="987"/>
      <c r="DJ123" s="987"/>
      <c r="DK123" s="988"/>
      <c r="DL123" s="989">
        <v>155428</v>
      </c>
      <c r="DM123" s="987"/>
      <c r="DN123" s="987"/>
      <c r="DO123" s="987"/>
      <c r="DP123" s="988"/>
      <c r="DQ123" s="989">
        <v>146827</v>
      </c>
      <c r="DR123" s="987"/>
      <c r="DS123" s="987"/>
      <c r="DT123" s="987"/>
      <c r="DU123" s="988"/>
      <c r="DV123" s="990">
        <v>2.5</v>
      </c>
      <c r="DW123" s="991"/>
      <c r="DX123" s="991"/>
      <c r="DY123" s="991"/>
      <c r="DZ123" s="992"/>
    </row>
    <row r="124" spans="1:130" s="226" customFormat="1" ht="26.25" customHeight="1" thickBot="1">
      <c r="A124" s="1085"/>
      <c r="B124" s="977"/>
      <c r="C124" s="950" t="s">
        <v>465</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442</v>
      </c>
      <c r="AB124" s="987"/>
      <c r="AC124" s="987"/>
      <c r="AD124" s="987"/>
      <c r="AE124" s="988"/>
      <c r="AF124" s="989" t="s">
        <v>442</v>
      </c>
      <c r="AG124" s="987"/>
      <c r="AH124" s="987"/>
      <c r="AI124" s="987"/>
      <c r="AJ124" s="988"/>
      <c r="AK124" s="989" t="s">
        <v>442</v>
      </c>
      <c r="AL124" s="987"/>
      <c r="AM124" s="987"/>
      <c r="AN124" s="987"/>
      <c r="AO124" s="988"/>
      <c r="AP124" s="990" t="s">
        <v>442</v>
      </c>
      <c r="AQ124" s="991"/>
      <c r="AR124" s="991"/>
      <c r="AS124" s="991"/>
      <c r="AT124" s="992"/>
      <c r="AU124" s="1087" t="s">
        <v>480</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27.5</v>
      </c>
      <c r="BR124" s="1055"/>
      <c r="BS124" s="1055"/>
      <c r="BT124" s="1055"/>
      <c r="BU124" s="1055"/>
      <c r="BV124" s="1055">
        <v>18.899999999999999</v>
      </c>
      <c r="BW124" s="1055"/>
      <c r="BX124" s="1055"/>
      <c r="BY124" s="1055"/>
      <c r="BZ124" s="1055"/>
      <c r="CA124" s="1055">
        <v>8.6999999999999993</v>
      </c>
      <c r="CB124" s="1055"/>
      <c r="CC124" s="1055"/>
      <c r="CD124" s="1055"/>
      <c r="CE124" s="1055"/>
      <c r="CF124" s="1056"/>
      <c r="CG124" s="1057"/>
      <c r="CH124" s="1057"/>
      <c r="CI124" s="1057"/>
      <c r="CJ124" s="1058"/>
      <c r="CK124" s="1040"/>
      <c r="CL124" s="1040"/>
      <c r="CM124" s="1040"/>
      <c r="CN124" s="1040"/>
      <c r="CO124" s="1041"/>
      <c r="CP124" s="1047" t="s">
        <v>481</v>
      </c>
      <c r="CQ124" s="1048"/>
      <c r="CR124" s="1048"/>
      <c r="CS124" s="1048"/>
      <c r="CT124" s="1048"/>
      <c r="CU124" s="1048"/>
      <c r="CV124" s="1048"/>
      <c r="CW124" s="1048"/>
      <c r="CX124" s="1048"/>
      <c r="CY124" s="1048"/>
      <c r="CZ124" s="1048"/>
      <c r="DA124" s="1048"/>
      <c r="DB124" s="1048"/>
      <c r="DC124" s="1048"/>
      <c r="DD124" s="1048"/>
      <c r="DE124" s="1048"/>
      <c r="DF124" s="1049"/>
      <c r="DG124" s="1032">
        <v>90275</v>
      </c>
      <c r="DH124" s="1014"/>
      <c r="DI124" s="1014"/>
      <c r="DJ124" s="1014"/>
      <c r="DK124" s="1015"/>
      <c r="DL124" s="1013">
        <v>82114</v>
      </c>
      <c r="DM124" s="1014"/>
      <c r="DN124" s="1014"/>
      <c r="DO124" s="1014"/>
      <c r="DP124" s="1015"/>
      <c r="DQ124" s="1013">
        <v>56936</v>
      </c>
      <c r="DR124" s="1014"/>
      <c r="DS124" s="1014"/>
      <c r="DT124" s="1014"/>
      <c r="DU124" s="1015"/>
      <c r="DV124" s="1016">
        <v>1</v>
      </c>
      <c r="DW124" s="1017"/>
      <c r="DX124" s="1017"/>
      <c r="DY124" s="1017"/>
      <c r="DZ124" s="1018"/>
    </row>
    <row r="125" spans="1:130" s="226" customFormat="1" ht="26.25" customHeight="1">
      <c r="A125" s="1085"/>
      <c r="B125" s="977"/>
      <c r="C125" s="950" t="s">
        <v>467</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129</v>
      </c>
      <c r="AB125" s="987"/>
      <c r="AC125" s="987"/>
      <c r="AD125" s="987"/>
      <c r="AE125" s="988"/>
      <c r="AF125" s="989" t="s">
        <v>129</v>
      </c>
      <c r="AG125" s="987"/>
      <c r="AH125" s="987"/>
      <c r="AI125" s="987"/>
      <c r="AJ125" s="988"/>
      <c r="AK125" s="989" t="s">
        <v>129</v>
      </c>
      <c r="AL125" s="987"/>
      <c r="AM125" s="987"/>
      <c r="AN125" s="987"/>
      <c r="AO125" s="988"/>
      <c r="AP125" s="990" t="s">
        <v>129</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482</v>
      </c>
      <c r="CL125" s="1035"/>
      <c r="CM125" s="1035"/>
      <c r="CN125" s="1035"/>
      <c r="CO125" s="1036"/>
      <c r="CP125" s="957" t="s">
        <v>483</v>
      </c>
      <c r="CQ125" s="925"/>
      <c r="CR125" s="925"/>
      <c r="CS125" s="925"/>
      <c r="CT125" s="925"/>
      <c r="CU125" s="925"/>
      <c r="CV125" s="925"/>
      <c r="CW125" s="925"/>
      <c r="CX125" s="925"/>
      <c r="CY125" s="925"/>
      <c r="CZ125" s="925"/>
      <c r="DA125" s="925"/>
      <c r="DB125" s="925"/>
      <c r="DC125" s="925"/>
      <c r="DD125" s="925"/>
      <c r="DE125" s="925"/>
      <c r="DF125" s="926"/>
      <c r="DG125" s="958" t="s">
        <v>418</v>
      </c>
      <c r="DH125" s="959"/>
      <c r="DI125" s="959"/>
      <c r="DJ125" s="959"/>
      <c r="DK125" s="959"/>
      <c r="DL125" s="959" t="s">
        <v>129</v>
      </c>
      <c r="DM125" s="959"/>
      <c r="DN125" s="959"/>
      <c r="DO125" s="959"/>
      <c r="DP125" s="959"/>
      <c r="DQ125" s="959" t="s">
        <v>129</v>
      </c>
      <c r="DR125" s="959"/>
      <c r="DS125" s="959"/>
      <c r="DT125" s="959"/>
      <c r="DU125" s="959"/>
      <c r="DV125" s="960" t="s">
        <v>129</v>
      </c>
      <c r="DW125" s="960"/>
      <c r="DX125" s="960"/>
      <c r="DY125" s="960"/>
      <c r="DZ125" s="961"/>
    </row>
    <row r="126" spans="1:130" s="226" customFormat="1" ht="26.25" customHeight="1" thickBot="1">
      <c r="A126" s="1085"/>
      <c r="B126" s="977"/>
      <c r="C126" s="950" t="s">
        <v>469</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129</v>
      </c>
      <c r="AB126" s="987"/>
      <c r="AC126" s="987"/>
      <c r="AD126" s="987"/>
      <c r="AE126" s="988"/>
      <c r="AF126" s="989" t="s">
        <v>129</v>
      </c>
      <c r="AG126" s="987"/>
      <c r="AH126" s="987"/>
      <c r="AI126" s="987"/>
      <c r="AJ126" s="988"/>
      <c r="AK126" s="989" t="s">
        <v>129</v>
      </c>
      <c r="AL126" s="987"/>
      <c r="AM126" s="987"/>
      <c r="AN126" s="987"/>
      <c r="AO126" s="988"/>
      <c r="AP126" s="990" t="s">
        <v>129</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484</v>
      </c>
      <c r="CQ126" s="951"/>
      <c r="CR126" s="951"/>
      <c r="CS126" s="951"/>
      <c r="CT126" s="951"/>
      <c r="CU126" s="951"/>
      <c r="CV126" s="951"/>
      <c r="CW126" s="951"/>
      <c r="CX126" s="951"/>
      <c r="CY126" s="951"/>
      <c r="CZ126" s="951"/>
      <c r="DA126" s="951"/>
      <c r="DB126" s="951"/>
      <c r="DC126" s="951"/>
      <c r="DD126" s="951"/>
      <c r="DE126" s="951"/>
      <c r="DF126" s="952"/>
      <c r="DG126" s="953" t="s">
        <v>418</v>
      </c>
      <c r="DH126" s="954"/>
      <c r="DI126" s="954"/>
      <c r="DJ126" s="954"/>
      <c r="DK126" s="954"/>
      <c r="DL126" s="954" t="s">
        <v>485</v>
      </c>
      <c r="DM126" s="954"/>
      <c r="DN126" s="954"/>
      <c r="DO126" s="954"/>
      <c r="DP126" s="954"/>
      <c r="DQ126" s="954" t="s">
        <v>129</v>
      </c>
      <c r="DR126" s="954"/>
      <c r="DS126" s="954"/>
      <c r="DT126" s="954"/>
      <c r="DU126" s="954"/>
      <c r="DV126" s="955" t="s">
        <v>418</v>
      </c>
      <c r="DW126" s="955"/>
      <c r="DX126" s="955"/>
      <c r="DY126" s="955"/>
      <c r="DZ126" s="956"/>
    </row>
    <row r="127" spans="1:130" s="226" customFormat="1" ht="26.25" customHeight="1">
      <c r="A127" s="1086"/>
      <c r="B127" s="979"/>
      <c r="C127" s="1001" t="s">
        <v>486</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2060</v>
      </c>
      <c r="AB127" s="987"/>
      <c r="AC127" s="987"/>
      <c r="AD127" s="987"/>
      <c r="AE127" s="988"/>
      <c r="AF127" s="989">
        <v>1876</v>
      </c>
      <c r="AG127" s="987"/>
      <c r="AH127" s="987"/>
      <c r="AI127" s="987"/>
      <c r="AJ127" s="988"/>
      <c r="AK127" s="989">
        <v>1529</v>
      </c>
      <c r="AL127" s="987"/>
      <c r="AM127" s="987"/>
      <c r="AN127" s="987"/>
      <c r="AO127" s="988"/>
      <c r="AP127" s="990">
        <v>0</v>
      </c>
      <c r="AQ127" s="991"/>
      <c r="AR127" s="991"/>
      <c r="AS127" s="991"/>
      <c r="AT127" s="992"/>
      <c r="AU127" s="228"/>
      <c r="AV127" s="228"/>
      <c r="AW127" s="228"/>
      <c r="AX127" s="1059" t="s">
        <v>487</v>
      </c>
      <c r="AY127" s="1060"/>
      <c r="AZ127" s="1060"/>
      <c r="BA127" s="1060"/>
      <c r="BB127" s="1060"/>
      <c r="BC127" s="1060"/>
      <c r="BD127" s="1060"/>
      <c r="BE127" s="1061"/>
      <c r="BF127" s="1062" t="s">
        <v>488</v>
      </c>
      <c r="BG127" s="1060"/>
      <c r="BH127" s="1060"/>
      <c r="BI127" s="1060"/>
      <c r="BJ127" s="1060"/>
      <c r="BK127" s="1060"/>
      <c r="BL127" s="1061"/>
      <c r="BM127" s="1062" t="s">
        <v>489</v>
      </c>
      <c r="BN127" s="1060"/>
      <c r="BO127" s="1060"/>
      <c r="BP127" s="1060"/>
      <c r="BQ127" s="1060"/>
      <c r="BR127" s="1060"/>
      <c r="BS127" s="1061"/>
      <c r="BT127" s="1062" t="s">
        <v>490</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491</v>
      </c>
      <c r="CQ127" s="951"/>
      <c r="CR127" s="951"/>
      <c r="CS127" s="951"/>
      <c r="CT127" s="951"/>
      <c r="CU127" s="951"/>
      <c r="CV127" s="951"/>
      <c r="CW127" s="951"/>
      <c r="CX127" s="951"/>
      <c r="CY127" s="951"/>
      <c r="CZ127" s="951"/>
      <c r="DA127" s="951"/>
      <c r="DB127" s="951"/>
      <c r="DC127" s="951"/>
      <c r="DD127" s="951"/>
      <c r="DE127" s="951"/>
      <c r="DF127" s="952"/>
      <c r="DG127" s="953" t="s">
        <v>129</v>
      </c>
      <c r="DH127" s="954"/>
      <c r="DI127" s="954"/>
      <c r="DJ127" s="954"/>
      <c r="DK127" s="954"/>
      <c r="DL127" s="954" t="s">
        <v>129</v>
      </c>
      <c r="DM127" s="954"/>
      <c r="DN127" s="954"/>
      <c r="DO127" s="954"/>
      <c r="DP127" s="954"/>
      <c r="DQ127" s="954" t="s">
        <v>129</v>
      </c>
      <c r="DR127" s="954"/>
      <c r="DS127" s="954"/>
      <c r="DT127" s="954"/>
      <c r="DU127" s="954"/>
      <c r="DV127" s="955" t="s">
        <v>129</v>
      </c>
      <c r="DW127" s="955"/>
      <c r="DX127" s="955"/>
      <c r="DY127" s="955"/>
      <c r="DZ127" s="956"/>
    </row>
    <row r="128" spans="1:130" s="226" customFormat="1" ht="26.25" customHeight="1" thickBot="1">
      <c r="A128" s="1069" t="s">
        <v>492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493</v>
      </c>
      <c r="X128" s="1071"/>
      <c r="Y128" s="1071"/>
      <c r="Z128" s="1072"/>
      <c r="AA128" s="1073">
        <v>90102</v>
      </c>
      <c r="AB128" s="1074"/>
      <c r="AC128" s="1074"/>
      <c r="AD128" s="1074"/>
      <c r="AE128" s="1075"/>
      <c r="AF128" s="1076">
        <v>83779</v>
      </c>
      <c r="AG128" s="1074"/>
      <c r="AH128" s="1074"/>
      <c r="AI128" s="1074"/>
      <c r="AJ128" s="1075"/>
      <c r="AK128" s="1076">
        <v>84112</v>
      </c>
      <c r="AL128" s="1074"/>
      <c r="AM128" s="1074"/>
      <c r="AN128" s="1074"/>
      <c r="AO128" s="1075"/>
      <c r="AP128" s="1077"/>
      <c r="AQ128" s="1078"/>
      <c r="AR128" s="1078"/>
      <c r="AS128" s="1078"/>
      <c r="AT128" s="1079"/>
      <c r="AU128" s="228"/>
      <c r="AV128" s="228"/>
      <c r="AW128" s="228"/>
      <c r="AX128" s="924" t="s">
        <v>494</v>
      </c>
      <c r="AY128" s="925"/>
      <c r="AZ128" s="925"/>
      <c r="BA128" s="925"/>
      <c r="BB128" s="925"/>
      <c r="BC128" s="925"/>
      <c r="BD128" s="925"/>
      <c r="BE128" s="926"/>
      <c r="BF128" s="1080" t="s">
        <v>129</v>
      </c>
      <c r="BG128" s="1081"/>
      <c r="BH128" s="1081"/>
      <c r="BI128" s="1081"/>
      <c r="BJ128" s="1081"/>
      <c r="BK128" s="1081"/>
      <c r="BL128" s="1082"/>
      <c r="BM128" s="1080">
        <v>14.01</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495</v>
      </c>
      <c r="CQ128" s="755"/>
      <c r="CR128" s="755"/>
      <c r="CS128" s="755"/>
      <c r="CT128" s="755"/>
      <c r="CU128" s="755"/>
      <c r="CV128" s="755"/>
      <c r="CW128" s="755"/>
      <c r="CX128" s="755"/>
      <c r="CY128" s="755"/>
      <c r="CZ128" s="755"/>
      <c r="DA128" s="755"/>
      <c r="DB128" s="755"/>
      <c r="DC128" s="755"/>
      <c r="DD128" s="755"/>
      <c r="DE128" s="755"/>
      <c r="DF128" s="1064"/>
      <c r="DG128" s="1065" t="s">
        <v>129</v>
      </c>
      <c r="DH128" s="1066"/>
      <c r="DI128" s="1066"/>
      <c r="DJ128" s="1066"/>
      <c r="DK128" s="1066"/>
      <c r="DL128" s="1066" t="s">
        <v>129</v>
      </c>
      <c r="DM128" s="1066"/>
      <c r="DN128" s="1066"/>
      <c r="DO128" s="1066"/>
      <c r="DP128" s="1066"/>
      <c r="DQ128" s="1066" t="s">
        <v>129</v>
      </c>
      <c r="DR128" s="1066"/>
      <c r="DS128" s="1066"/>
      <c r="DT128" s="1066"/>
      <c r="DU128" s="1066"/>
      <c r="DV128" s="1067" t="s">
        <v>485</v>
      </c>
      <c r="DW128" s="1067"/>
      <c r="DX128" s="1067"/>
      <c r="DY128" s="1067"/>
      <c r="DZ128" s="1068"/>
    </row>
    <row r="129" spans="1:131" s="226" customFormat="1" ht="26.25" customHeight="1">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496</v>
      </c>
      <c r="X129" s="1099"/>
      <c r="Y129" s="1099"/>
      <c r="Z129" s="1100"/>
      <c r="AA129" s="986">
        <v>6733277</v>
      </c>
      <c r="AB129" s="987"/>
      <c r="AC129" s="987"/>
      <c r="AD129" s="987"/>
      <c r="AE129" s="988"/>
      <c r="AF129" s="989">
        <v>6886268</v>
      </c>
      <c r="AG129" s="987"/>
      <c r="AH129" s="987"/>
      <c r="AI129" s="987"/>
      <c r="AJ129" s="988"/>
      <c r="AK129" s="989">
        <v>7107376</v>
      </c>
      <c r="AL129" s="987"/>
      <c r="AM129" s="987"/>
      <c r="AN129" s="987"/>
      <c r="AO129" s="988"/>
      <c r="AP129" s="1101"/>
      <c r="AQ129" s="1102"/>
      <c r="AR129" s="1102"/>
      <c r="AS129" s="1102"/>
      <c r="AT129" s="1103"/>
      <c r="AU129" s="229"/>
      <c r="AV129" s="229"/>
      <c r="AW129" s="229"/>
      <c r="AX129" s="1093" t="s">
        <v>497</v>
      </c>
      <c r="AY129" s="951"/>
      <c r="AZ129" s="951"/>
      <c r="BA129" s="951"/>
      <c r="BB129" s="951"/>
      <c r="BC129" s="951"/>
      <c r="BD129" s="951"/>
      <c r="BE129" s="952"/>
      <c r="BF129" s="1094" t="s">
        <v>485</v>
      </c>
      <c r="BG129" s="1095"/>
      <c r="BH129" s="1095"/>
      <c r="BI129" s="1095"/>
      <c r="BJ129" s="1095"/>
      <c r="BK129" s="1095"/>
      <c r="BL129" s="1096"/>
      <c r="BM129" s="1094">
        <v>19.010000000000002</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2" t="s">
        <v>498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499</v>
      </c>
      <c r="X130" s="1099"/>
      <c r="Y130" s="1099"/>
      <c r="Z130" s="1100"/>
      <c r="AA130" s="986">
        <v>1287336</v>
      </c>
      <c r="AB130" s="987"/>
      <c r="AC130" s="987"/>
      <c r="AD130" s="987"/>
      <c r="AE130" s="988"/>
      <c r="AF130" s="989">
        <v>1312272</v>
      </c>
      <c r="AG130" s="987"/>
      <c r="AH130" s="987"/>
      <c r="AI130" s="987"/>
      <c r="AJ130" s="988"/>
      <c r="AK130" s="989">
        <v>1324284</v>
      </c>
      <c r="AL130" s="987"/>
      <c r="AM130" s="987"/>
      <c r="AN130" s="987"/>
      <c r="AO130" s="988"/>
      <c r="AP130" s="1101"/>
      <c r="AQ130" s="1102"/>
      <c r="AR130" s="1102"/>
      <c r="AS130" s="1102"/>
      <c r="AT130" s="1103"/>
      <c r="AU130" s="229"/>
      <c r="AV130" s="229"/>
      <c r="AW130" s="229"/>
      <c r="AX130" s="1093" t="s">
        <v>500</v>
      </c>
      <c r="AY130" s="951"/>
      <c r="AZ130" s="951"/>
      <c r="BA130" s="951"/>
      <c r="BB130" s="951"/>
      <c r="BC130" s="951"/>
      <c r="BD130" s="951"/>
      <c r="BE130" s="952"/>
      <c r="BF130" s="1129">
        <v>11.6</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501</v>
      </c>
      <c r="X131" s="1136"/>
      <c r="Y131" s="1136"/>
      <c r="Z131" s="1137"/>
      <c r="AA131" s="1032">
        <v>5445941</v>
      </c>
      <c r="AB131" s="1014"/>
      <c r="AC131" s="1014"/>
      <c r="AD131" s="1014"/>
      <c r="AE131" s="1015"/>
      <c r="AF131" s="1013">
        <v>5573996</v>
      </c>
      <c r="AG131" s="1014"/>
      <c r="AH131" s="1014"/>
      <c r="AI131" s="1014"/>
      <c r="AJ131" s="1015"/>
      <c r="AK131" s="1013">
        <v>5783092</v>
      </c>
      <c r="AL131" s="1014"/>
      <c r="AM131" s="1014"/>
      <c r="AN131" s="1014"/>
      <c r="AO131" s="1015"/>
      <c r="AP131" s="1138"/>
      <c r="AQ131" s="1139"/>
      <c r="AR131" s="1139"/>
      <c r="AS131" s="1139"/>
      <c r="AT131" s="1140"/>
      <c r="AU131" s="229"/>
      <c r="AV131" s="229"/>
      <c r="AW131" s="229"/>
      <c r="AX131" s="1111" t="s">
        <v>502</v>
      </c>
      <c r="AY131" s="755"/>
      <c r="AZ131" s="755"/>
      <c r="BA131" s="755"/>
      <c r="BB131" s="755"/>
      <c r="BC131" s="755"/>
      <c r="BD131" s="755"/>
      <c r="BE131" s="1064"/>
      <c r="BF131" s="1112">
        <v>8.6999999999999993</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18" t="s">
        <v>503</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504</v>
      </c>
      <c r="W132" s="1122"/>
      <c r="X132" s="1122"/>
      <c r="Y132" s="1122"/>
      <c r="Z132" s="1123"/>
      <c r="AA132" s="1124">
        <v>13.28802497</v>
      </c>
      <c r="AB132" s="1125"/>
      <c r="AC132" s="1125"/>
      <c r="AD132" s="1125"/>
      <c r="AE132" s="1126"/>
      <c r="AF132" s="1127">
        <v>10.900976610000001</v>
      </c>
      <c r="AG132" s="1125"/>
      <c r="AH132" s="1125"/>
      <c r="AI132" s="1125"/>
      <c r="AJ132" s="1126"/>
      <c r="AK132" s="1127">
        <v>10.86292592</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505</v>
      </c>
      <c r="W133" s="1105"/>
      <c r="X133" s="1105"/>
      <c r="Y133" s="1105"/>
      <c r="Z133" s="1106"/>
      <c r="AA133" s="1107">
        <v>12.6</v>
      </c>
      <c r="AB133" s="1108"/>
      <c r="AC133" s="1108"/>
      <c r="AD133" s="1108"/>
      <c r="AE133" s="1109"/>
      <c r="AF133" s="1107">
        <v>12.2</v>
      </c>
      <c r="AG133" s="1108"/>
      <c r="AH133" s="1108"/>
      <c r="AI133" s="1108"/>
      <c r="AJ133" s="1109"/>
      <c r="AK133" s="1107">
        <v>11.6</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2N6wF9am8YbtKnlT1VYSMtAlGBxE42NNz1NESHnmEpi4+6cedEGa+T/ozp4+Gq4F/u1zZ6Cl8kRTxKG79RiMaQ==" saltValue="d3PhLUI2HFfkfG+qm7SN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56" customWidth="1"/>
    <col min="121" max="121" width="0" style="255" hidden="1" customWidth="1"/>
    <col min="122" max="16384" width="9" style="255" hidden="1"/>
  </cols>
  <sheetData>
    <row r="1" spans="1:120" ht="13.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5"/>
    </row>
    <row r="17" spans="119:120" ht="13.2">
      <c r="DP17" s="255"/>
    </row>
    <row r="18" spans="119:120" ht="13.2"/>
    <row r="19" spans="119:120" ht="13.2"/>
    <row r="20" spans="119:120" ht="13.2">
      <c r="DO20" s="255"/>
      <c r="DP20" s="255"/>
    </row>
    <row r="21" spans="119:120" ht="13.2">
      <c r="DP21" s="255"/>
    </row>
    <row r="22" spans="119:120" ht="13.2"/>
    <row r="23" spans="119:120" ht="13.2">
      <c r="DO23" s="255"/>
      <c r="DP23" s="255"/>
    </row>
    <row r="24" spans="119:120" ht="13.2">
      <c r="DP24" s="255"/>
    </row>
    <row r="25" spans="119:120" ht="13.2">
      <c r="DP25" s="255"/>
    </row>
    <row r="26" spans="119:120" ht="13.2">
      <c r="DO26" s="255"/>
      <c r="DP26" s="255"/>
    </row>
    <row r="27" spans="119:120" ht="13.2"/>
    <row r="28" spans="119:120" ht="13.2">
      <c r="DO28" s="255"/>
      <c r="DP28" s="255"/>
    </row>
    <row r="29" spans="119:120" ht="13.2">
      <c r="DP29" s="255"/>
    </row>
    <row r="30" spans="119:120" ht="13.2"/>
    <row r="31" spans="119:120" ht="13.2">
      <c r="DO31" s="255"/>
      <c r="DP31" s="255"/>
    </row>
    <row r="32" spans="119:120" ht="13.2"/>
    <row r="33" spans="98:120" ht="13.2">
      <c r="DO33" s="255"/>
      <c r="DP33" s="255"/>
    </row>
    <row r="34" spans="98:120" ht="13.2">
      <c r="DM34" s="255"/>
    </row>
    <row r="35" spans="98:120" ht="13.2">
      <c r="CT35" s="255"/>
      <c r="CU35" s="255"/>
      <c r="CV35" s="255"/>
      <c r="CY35" s="255"/>
      <c r="CZ35" s="255"/>
      <c r="DA35" s="255"/>
      <c r="DD35" s="255"/>
      <c r="DE35" s="255"/>
      <c r="DF35" s="255"/>
      <c r="DI35" s="255"/>
      <c r="DJ35" s="255"/>
      <c r="DK35" s="255"/>
      <c r="DM35" s="255"/>
      <c r="DN35" s="255"/>
      <c r="DO35" s="255"/>
      <c r="DP35" s="255"/>
    </row>
    <row r="36" spans="98:120" ht="13.2"/>
    <row r="37" spans="98:120" ht="13.2">
      <c r="CW37" s="255"/>
      <c r="DB37" s="255"/>
      <c r="DG37" s="255"/>
      <c r="DL37" s="255"/>
      <c r="DP37" s="255"/>
    </row>
    <row r="38" spans="98:120" ht="13.2">
      <c r="CT38" s="255"/>
      <c r="CU38" s="255"/>
      <c r="CV38" s="255"/>
      <c r="CW38" s="255"/>
      <c r="CY38" s="255"/>
      <c r="CZ38" s="255"/>
      <c r="DA38" s="255"/>
      <c r="DB38" s="255"/>
      <c r="DD38" s="255"/>
      <c r="DE38" s="255"/>
      <c r="DF38" s="255"/>
      <c r="DG38" s="255"/>
      <c r="DI38" s="255"/>
      <c r="DJ38" s="255"/>
      <c r="DK38" s="255"/>
      <c r="DL38" s="255"/>
      <c r="DN38" s="255"/>
      <c r="DO38" s="255"/>
      <c r="DP38" s="255"/>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5"/>
      <c r="DO49" s="255"/>
      <c r="DP49" s="255"/>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5"/>
      <c r="CS63" s="255"/>
      <c r="CX63" s="255"/>
      <c r="DC63" s="255"/>
      <c r="DH63" s="255"/>
    </row>
    <row r="64" spans="22:120" ht="13.2">
      <c r="V64" s="255"/>
    </row>
    <row r="65" spans="15:120" ht="13.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c r="Q66" s="255"/>
      <c r="S66" s="255"/>
      <c r="U66" s="255"/>
      <c r="DM66" s="255"/>
    </row>
    <row r="67" spans="15:120" ht="13.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row r="69" spans="15:120" ht="13.2"/>
    <row r="70" spans="15:120" ht="13.2"/>
    <row r="71" spans="15:120" ht="13.2"/>
    <row r="72" spans="15:120" ht="13.2">
      <c r="DP72" s="255"/>
    </row>
    <row r="73" spans="15:120" ht="13.2">
      <c r="DP73" s="255"/>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5"/>
      <c r="CX96" s="255"/>
      <c r="DC96" s="255"/>
      <c r="DH96" s="255"/>
    </row>
    <row r="97" spans="24:120" ht="13.2">
      <c r="CS97" s="255"/>
      <c r="CX97" s="255"/>
      <c r="DC97" s="255"/>
      <c r="DH97" s="255"/>
      <c r="DP97" s="256" t="s">
        <v>506</v>
      </c>
    </row>
    <row r="98" spans="24:120" ht="13.2" hidden="1">
      <c r="CS98" s="255"/>
      <c r="CX98" s="255"/>
      <c r="DC98" s="255"/>
      <c r="DH98" s="255"/>
    </row>
    <row r="99" spans="24:120" ht="13.2"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t="13.2" hidden="1">
      <c r="CT103" s="255"/>
      <c r="CV103" s="255"/>
      <c r="CW103" s="255"/>
      <c r="CY103" s="255"/>
      <c r="DA103" s="255"/>
      <c r="DB103" s="255"/>
      <c r="DD103" s="255"/>
      <c r="DF103" s="255"/>
      <c r="DG103" s="255"/>
      <c r="DI103" s="255"/>
      <c r="DK103" s="255"/>
      <c r="DL103" s="255"/>
      <c r="DM103" s="255"/>
      <c r="DN103" s="255"/>
      <c r="DO103" s="255"/>
      <c r="DP103" s="255"/>
    </row>
    <row r="104" spans="24:120" ht="13.2" hidden="1">
      <c r="CV104" s="255"/>
      <c r="CW104" s="255"/>
      <c r="DA104" s="255"/>
      <c r="DB104" s="255"/>
      <c r="DF104" s="255"/>
      <c r="DG104" s="255"/>
      <c r="DK104" s="255"/>
      <c r="DL104" s="255"/>
      <c r="DN104" s="255"/>
      <c r="DO104" s="255"/>
      <c r="DP104" s="255"/>
    </row>
    <row r="105" spans="24:120" ht="12.75" hidden="1" customHeight="1"/>
  </sheetData>
  <sheetProtection algorithmName="SHA-512" hashValue="Ns+edNjJ/GC/HM8fPKwN0pXtRTo6sSwaH5hQmvS9CsBZgIyfpUMQ660HextFJY+pCvC+MWALncZ27+BSk0skiA==" saltValue="94mXZSzh7kZbP1WmWd9P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56" customWidth="1"/>
    <col min="117" max="16384" width="9" style="255" hidden="1"/>
  </cols>
  <sheetData>
    <row r="1" spans="2:116" ht="13.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row r="3" spans="2:116" ht="13.2"/>
    <row r="4" spans="2:116" ht="13.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row r="20" spans="9:116" ht="13.2"/>
    <row r="21" spans="9:116" ht="13.2">
      <c r="DL21" s="255"/>
    </row>
    <row r="22" spans="9:116" ht="13.2">
      <c r="DI22" s="255"/>
      <c r="DJ22" s="255"/>
      <c r="DK22" s="255"/>
      <c r="DL22" s="255"/>
    </row>
    <row r="23" spans="9:116" ht="13.2">
      <c r="CY23" s="255"/>
      <c r="CZ23" s="255"/>
      <c r="DA23" s="255"/>
      <c r="DB23" s="255"/>
      <c r="DC23" s="255"/>
      <c r="DD23" s="255"/>
      <c r="DE23" s="255"/>
      <c r="DF23" s="255"/>
      <c r="DG23" s="255"/>
      <c r="DH23" s="255"/>
      <c r="DI23" s="255"/>
      <c r="DJ23" s="255"/>
      <c r="DK23" s="255"/>
      <c r="DL23" s="255"/>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5"/>
      <c r="DA35" s="255"/>
      <c r="DB35" s="255"/>
      <c r="DC35" s="255"/>
      <c r="DD35" s="255"/>
      <c r="DE35" s="255"/>
      <c r="DF35" s="255"/>
      <c r="DG35" s="255"/>
      <c r="DH35" s="255"/>
      <c r="DI35" s="255"/>
      <c r="DJ35" s="255"/>
      <c r="DK35" s="255"/>
      <c r="DL35" s="255"/>
    </row>
    <row r="36" spans="15:116" ht="13.2"/>
    <row r="37" spans="15:116" ht="13.2">
      <c r="DL37" s="255"/>
    </row>
    <row r="38" spans="15:116" ht="13.2">
      <c r="DI38" s="255"/>
      <c r="DJ38" s="255"/>
      <c r="DK38" s="255"/>
      <c r="DL38" s="255"/>
    </row>
    <row r="39" spans="15:116" ht="13.2"/>
    <row r="40" spans="15:116" ht="13.2"/>
    <row r="41" spans="15:116" ht="13.2"/>
    <row r="42" spans="15:116" ht="13.2"/>
    <row r="43" spans="15:116" ht="13.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c r="DL44" s="255"/>
    </row>
    <row r="45" spans="15:116" ht="13.2"/>
    <row r="46" spans="15:116" ht="13.2">
      <c r="DA46" s="255"/>
      <c r="DB46" s="255"/>
      <c r="DC46" s="255"/>
      <c r="DD46" s="255"/>
      <c r="DE46" s="255"/>
      <c r="DF46" s="255"/>
      <c r="DG46" s="255"/>
      <c r="DH46" s="255"/>
      <c r="DI46" s="255"/>
      <c r="DJ46" s="255"/>
      <c r="DK46" s="255"/>
      <c r="DL46" s="255"/>
    </row>
    <row r="47" spans="15:116" ht="13.2"/>
    <row r="48" spans="15:116" ht="13.2"/>
    <row r="49" spans="104:116" ht="13.2"/>
    <row r="50" spans="104:116" ht="13.2">
      <c r="CZ50" s="255"/>
      <c r="DA50" s="255"/>
      <c r="DB50" s="255"/>
      <c r="DC50" s="255"/>
      <c r="DD50" s="255"/>
      <c r="DE50" s="255"/>
      <c r="DF50" s="255"/>
      <c r="DG50" s="255"/>
      <c r="DH50" s="255"/>
      <c r="DI50" s="255"/>
      <c r="DJ50" s="255"/>
      <c r="DK50" s="255"/>
      <c r="DL50" s="255"/>
    </row>
    <row r="51" spans="104:116" ht="13.2"/>
    <row r="52" spans="104:116" ht="13.2"/>
    <row r="53" spans="104:116" ht="13.2">
      <c r="DL53" s="255"/>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5"/>
      <c r="DD67" s="255"/>
      <c r="DE67" s="255"/>
      <c r="DF67" s="255"/>
      <c r="DG67" s="255"/>
      <c r="DH67" s="255"/>
      <c r="DI67" s="255"/>
      <c r="DJ67" s="255"/>
      <c r="DK67" s="255"/>
      <c r="DL67" s="255"/>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POnCOk0/KOdn6zL0ooZ1xKLB96BimpJG8QmhPGLOKgb1kgS0DJ3y7Tt/DA4jD3lncFBODDd0IgxJmJz1RK4ZDg==" saltValue="NNBwRv86IIyQt/BnpKgK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c r="AS1" s="258"/>
      <c r="AT1" s="258"/>
    </row>
    <row r="2" spans="1:46" ht="13.2">
      <c r="AS2" s="258"/>
      <c r="AT2" s="258"/>
    </row>
    <row r="3" spans="1:46" ht="13.2">
      <c r="AS3" s="258"/>
      <c r="AT3" s="258"/>
    </row>
    <row r="4" spans="1:46" ht="13.2">
      <c r="AS4" s="258"/>
      <c r="AT4" s="258"/>
    </row>
    <row r="5" spans="1:46" ht="16.2">
      <c r="A5" s="259" t="s">
        <v>507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508</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509</v>
      </c>
      <c r="AP7" s="268"/>
      <c r="AQ7" s="269" t="s">
        <v>510</v>
      </c>
      <c r="AR7" s="270"/>
    </row>
    <row r="8" spans="1:46" ht="13.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511</v>
      </c>
      <c r="AQ8" s="275" t="s">
        <v>512</v>
      </c>
      <c r="AR8" s="276" t="s">
        <v>513</v>
      </c>
    </row>
    <row r="9" spans="1:46" ht="13.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514</v>
      </c>
      <c r="AL9" s="1145"/>
      <c r="AM9" s="1145"/>
      <c r="AN9" s="1146"/>
      <c r="AO9" s="277">
        <v>1913134</v>
      </c>
      <c r="AP9" s="277">
        <v>121724</v>
      </c>
      <c r="AQ9" s="278">
        <v>97040</v>
      </c>
      <c r="AR9" s="279">
        <v>25.4</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515</v>
      </c>
      <c r="AL10" s="1145"/>
      <c r="AM10" s="1145"/>
      <c r="AN10" s="1146"/>
      <c r="AO10" s="280">
        <v>363102</v>
      </c>
      <c r="AP10" s="280">
        <v>23103</v>
      </c>
      <c r="AQ10" s="281">
        <v>11799</v>
      </c>
      <c r="AR10" s="282">
        <v>95.8</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516</v>
      </c>
      <c r="AL11" s="1145"/>
      <c r="AM11" s="1145"/>
      <c r="AN11" s="1146"/>
      <c r="AO11" s="280">
        <v>184255</v>
      </c>
      <c r="AP11" s="280">
        <v>11723</v>
      </c>
      <c r="AQ11" s="281">
        <v>727</v>
      </c>
      <c r="AR11" s="282">
        <v>1512.5</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517</v>
      </c>
      <c r="AL12" s="1145"/>
      <c r="AM12" s="1145"/>
      <c r="AN12" s="1146"/>
      <c r="AO12" s="280" t="s">
        <v>518</v>
      </c>
      <c r="AP12" s="280" t="s">
        <v>518</v>
      </c>
      <c r="AQ12" s="281" t="s">
        <v>518</v>
      </c>
      <c r="AR12" s="282" t="s">
        <v>518</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519</v>
      </c>
      <c r="AL13" s="1145"/>
      <c r="AM13" s="1145"/>
      <c r="AN13" s="1146"/>
      <c r="AO13" s="280">
        <v>39288</v>
      </c>
      <c r="AP13" s="280">
        <v>2500</v>
      </c>
      <c r="AQ13" s="281">
        <v>3250</v>
      </c>
      <c r="AR13" s="282">
        <v>-23.1</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520</v>
      </c>
      <c r="AL14" s="1145"/>
      <c r="AM14" s="1145"/>
      <c r="AN14" s="1146"/>
      <c r="AO14" s="280">
        <v>35708</v>
      </c>
      <c r="AP14" s="280">
        <v>2272</v>
      </c>
      <c r="AQ14" s="281">
        <v>2248</v>
      </c>
      <c r="AR14" s="282">
        <v>1.1000000000000001</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521</v>
      </c>
      <c r="AL15" s="1148"/>
      <c r="AM15" s="1148"/>
      <c r="AN15" s="1149"/>
      <c r="AO15" s="280">
        <v>-152448</v>
      </c>
      <c r="AP15" s="280">
        <v>-9700</v>
      </c>
      <c r="AQ15" s="281">
        <v>-6934</v>
      </c>
      <c r="AR15" s="282">
        <v>39.9</v>
      </c>
    </row>
    <row r="16" spans="1:46" ht="13.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189</v>
      </c>
      <c r="AL16" s="1148"/>
      <c r="AM16" s="1148"/>
      <c r="AN16" s="1149"/>
      <c r="AO16" s="280">
        <v>2383039</v>
      </c>
      <c r="AP16" s="280">
        <v>151622</v>
      </c>
      <c r="AQ16" s="281">
        <v>108130</v>
      </c>
      <c r="AR16" s="282">
        <v>40.200000000000003</v>
      </c>
    </row>
    <row r="17" spans="1:46" ht="13.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522</v>
      </c>
      <c r="AL19" s="258"/>
      <c r="AM19" s="258"/>
      <c r="AN19" s="258"/>
      <c r="AO19" s="258"/>
      <c r="AP19" s="258"/>
      <c r="AQ19" s="258"/>
      <c r="AR19" s="258"/>
    </row>
    <row r="20" spans="1:46" ht="13.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523</v>
      </c>
      <c r="AP20" s="289" t="s">
        <v>524</v>
      </c>
      <c r="AQ20" s="290" t="s">
        <v>525</v>
      </c>
      <c r="AR20" s="291"/>
    </row>
    <row r="21" spans="1:46" s="297" customFormat="1" ht="13.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526</v>
      </c>
      <c r="AL21" s="1151"/>
      <c r="AM21" s="1151"/>
      <c r="AN21" s="1152"/>
      <c r="AO21" s="293">
        <v>12.79</v>
      </c>
      <c r="AP21" s="294">
        <v>9.6999999999999993</v>
      </c>
      <c r="AQ21" s="295">
        <v>3.09</v>
      </c>
      <c r="AR21" s="263"/>
      <c r="AS21" s="296"/>
      <c r="AT21" s="292"/>
    </row>
    <row r="22" spans="1:46" s="297" customFormat="1" ht="13.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527</v>
      </c>
      <c r="AL22" s="1151"/>
      <c r="AM22" s="1151"/>
      <c r="AN22" s="1152"/>
      <c r="AO22" s="298">
        <v>91.8</v>
      </c>
      <c r="AP22" s="299">
        <v>96.2</v>
      </c>
      <c r="AQ22" s="300">
        <v>-4.4000000000000004</v>
      </c>
      <c r="AR22" s="284"/>
      <c r="AS22" s="296"/>
      <c r="AT22" s="292"/>
    </row>
    <row r="23" spans="1:46" s="297" customFormat="1" ht="13.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c r="A26" s="1141" t="s">
        <v>528</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ht="13.2">
      <c r="A27" s="305"/>
      <c r="AO27" s="258"/>
      <c r="AP27" s="258"/>
      <c r="AQ27" s="258"/>
      <c r="AR27" s="258"/>
      <c r="AS27" s="258"/>
      <c r="AT27" s="258"/>
    </row>
    <row r="28" spans="1:46" ht="16.2">
      <c r="A28" s="259" t="s">
        <v>529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530</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509</v>
      </c>
      <c r="AP30" s="268"/>
      <c r="AQ30" s="269" t="s">
        <v>510</v>
      </c>
      <c r="AR30" s="270"/>
    </row>
    <row r="31" spans="1:46" ht="13.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511</v>
      </c>
      <c r="AQ31" s="275" t="s">
        <v>512</v>
      </c>
      <c r="AR31" s="276" t="s">
        <v>513</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531</v>
      </c>
      <c r="AL32" s="1159"/>
      <c r="AM32" s="1159"/>
      <c r="AN32" s="1160"/>
      <c r="AO32" s="308">
        <v>1611370</v>
      </c>
      <c r="AP32" s="308">
        <v>102524</v>
      </c>
      <c r="AQ32" s="309">
        <v>56400</v>
      </c>
      <c r="AR32" s="310">
        <v>81.8</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532</v>
      </c>
      <c r="AL33" s="1159"/>
      <c r="AM33" s="1159"/>
      <c r="AN33" s="1160"/>
      <c r="AO33" s="308" t="s">
        <v>518</v>
      </c>
      <c r="AP33" s="308" t="s">
        <v>518</v>
      </c>
      <c r="AQ33" s="309" t="s">
        <v>518</v>
      </c>
      <c r="AR33" s="310" t="s">
        <v>518</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533</v>
      </c>
      <c r="AL34" s="1159"/>
      <c r="AM34" s="1159"/>
      <c r="AN34" s="1160"/>
      <c r="AO34" s="308" t="s">
        <v>518</v>
      </c>
      <c r="AP34" s="308" t="s">
        <v>518</v>
      </c>
      <c r="AQ34" s="309" t="s">
        <v>518</v>
      </c>
      <c r="AR34" s="310" t="s">
        <v>518</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534</v>
      </c>
      <c r="AL35" s="1159"/>
      <c r="AM35" s="1159"/>
      <c r="AN35" s="1160"/>
      <c r="AO35" s="308">
        <v>423710</v>
      </c>
      <c r="AP35" s="308">
        <v>26959</v>
      </c>
      <c r="AQ35" s="309">
        <v>20587</v>
      </c>
      <c r="AR35" s="310">
        <v>31</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535</v>
      </c>
      <c r="AL36" s="1159"/>
      <c r="AM36" s="1159"/>
      <c r="AN36" s="1160"/>
      <c r="AO36" s="308" t="s">
        <v>518</v>
      </c>
      <c r="AP36" s="308" t="s">
        <v>518</v>
      </c>
      <c r="AQ36" s="309">
        <v>2952</v>
      </c>
      <c r="AR36" s="310" t="s">
        <v>518</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536</v>
      </c>
      <c r="AL37" s="1159"/>
      <c r="AM37" s="1159"/>
      <c r="AN37" s="1160"/>
      <c r="AO37" s="308">
        <v>1529</v>
      </c>
      <c r="AP37" s="308">
        <v>97</v>
      </c>
      <c r="AQ37" s="309">
        <v>596</v>
      </c>
      <c r="AR37" s="310">
        <v>-83.7</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537</v>
      </c>
      <c r="AL38" s="1162"/>
      <c r="AM38" s="1162"/>
      <c r="AN38" s="1163"/>
      <c r="AO38" s="311" t="s">
        <v>518</v>
      </c>
      <c r="AP38" s="311" t="s">
        <v>518</v>
      </c>
      <c r="AQ38" s="312">
        <v>1</v>
      </c>
      <c r="AR38" s="300" t="s">
        <v>518</v>
      </c>
      <c r="AS38" s="307"/>
    </row>
    <row r="39" spans="1:46" ht="13.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538</v>
      </c>
      <c r="AL39" s="1162"/>
      <c r="AM39" s="1162"/>
      <c r="AN39" s="1163"/>
      <c r="AO39" s="308">
        <v>-84112</v>
      </c>
      <c r="AP39" s="308">
        <v>-5352</v>
      </c>
      <c r="AQ39" s="309">
        <v>-2012</v>
      </c>
      <c r="AR39" s="310">
        <v>166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539</v>
      </c>
      <c r="AL40" s="1159"/>
      <c r="AM40" s="1159"/>
      <c r="AN40" s="1160"/>
      <c r="AO40" s="308">
        <v>-1324284</v>
      </c>
      <c r="AP40" s="308">
        <v>-84258</v>
      </c>
      <c r="AQ40" s="309">
        <v>-54414</v>
      </c>
      <c r="AR40" s="310">
        <v>54.8</v>
      </c>
      <c r="AS40" s="307"/>
    </row>
    <row r="41" spans="1:46" ht="13.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299</v>
      </c>
      <c r="AL41" s="1165"/>
      <c r="AM41" s="1165"/>
      <c r="AN41" s="1166"/>
      <c r="AO41" s="308">
        <v>628213</v>
      </c>
      <c r="AP41" s="308">
        <v>39970</v>
      </c>
      <c r="AQ41" s="309">
        <v>24110</v>
      </c>
      <c r="AR41" s="310">
        <v>65.8</v>
      </c>
      <c r="AS41" s="307"/>
    </row>
    <row r="42" spans="1:46" ht="13.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540</v>
      </c>
      <c r="AL42" s="258"/>
      <c r="AM42" s="258"/>
      <c r="AN42" s="258"/>
      <c r="AO42" s="258"/>
      <c r="AP42" s="258"/>
      <c r="AQ42" s="284"/>
      <c r="AR42" s="284"/>
      <c r="AS42" s="307"/>
    </row>
    <row r="43" spans="1:46" ht="13.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542</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509</v>
      </c>
      <c r="AN49" s="1155" t="s">
        <v>543</v>
      </c>
      <c r="AO49" s="1156"/>
      <c r="AP49" s="1156"/>
      <c r="AQ49" s="1156"/>
      <c r="AR49" s="1157"/>
    </row>
    <row r="50" spans="1:44" ht="13.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544</v>
      </c>
      <c r="AO50" s="325" t="s">
        <v>545</v>
      </c>
      <c r="AP50" s="326" t="s">
        <v>546</v>
      </c>
      <c r="AQ50" s="327" t="s">
        <v>547</v>
      </c>
      <c r="AR50" s="328" t="s">
        <v>548</v>
      </c>
    </row>
    <row r="51" spans="1:44" ht="13.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549</v>
      </c>
      <c r="AL51" s="321"/>
      <c r="AM51" s="329">
        <v>1886995</v>
      </c>
      <c r="AN51" s="330">
        <v>110151</v>
      </c>
      <c r="AO51" s="331">
        <v>-16.899999999999999</v>
      </c>
      <c r="AP51" s="332">
        <v>106005</v>
      </c>
      <c r="AQ51" s="333">
        <v>9.1999999999999993</v>
      </c>
      <c r="AR51" s="334">
        <v>-26.1</v>
      </c>
    </row>
    <row r="52" spans="1:44" ht="13.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550</v>
      </c>
      <c r="AM52" s="337">
        <v>804010</v>
      </c>
      <c r="AN52" s="338">
        <v>46933</v>
      </c>
      <c r="AO52" s="339">
        <v>17.5</v>
      </c>
      <c r="AP52" s="340">
        <v>58359</v>
      </c>
      <c r="AQ52" s="341">
        <v>16.5</v>
      </c>
      <c r="AR52" s="342">
        <v>1</v>
      </c>
    </row>
    <row r="53" spans="1:44" ht="13.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551</v>
      </c>
      <c r="AL53" s="321"/>
      <c r="AM53" s="329">
        <v>2336261</v>
      </c>
      <c r="AN53" s="330">
        <v>138865</v>
      </c>
      <c r="AO53" s="331">
        <v>26.1</v>
      </c>
      <c r="AP53" s="332">
        <v>98507</v>
      </c>
      <c r="AQ53" s="333">
        <v>-7.1</v>
      </c>
      <c r="AR53" s="334">
        <v>33.200000000000003</v>
      </c>
    </row>
    <row r="54" spans="1:44" ht="13.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550</v>
      </c>
      <c r="AM54" s="337">
        <v>581276</v>
      </c>
      <c r="AN54" s="338">
        <v>34550</v>
      </c>
      <c r="AO54" s="339">
        <v>-26.4</v>
      </c>
      <c r="AP54" s="340">
        <v>47567</v>
      </c>
      <c r="AQ54" s="341">
        <v>-18.5</v>
      </c>
      <c r="AR54" s="342">
        <v>-7.9</v>
      </c>
    </row>
    <row r="55" spans="1:44" ht="13.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552</v>
      </c>
      <c r="AL55" s="321"/>
      <c r="AM55" s="329">
        <v>1412070</v>
      </c>
      <c r="AN55" s="330">
        <v>85913</v>
      </c>
      <c r="AO55" s="331">
        <v>-38.1</v>
      </c>
      <c r="AP55" s="332">
        <v>113347</v>
      </c>
      <c r="AQ55" s="333">
        <v>15.1</v>
      </c>
      <c r="AR55" s="334">
        <v>-53.2</v>
      </c>
    </row>
    <row r="56" spans="1:44" ht="13.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550</v>
      </c>
      <c r="AM56" s="337">
        <v>596990</v>
      </c>
      <c r="AN56" s="338">
        <v>36322</v>
      </c>
      <c r="AO56" s="339">
        <v>5.0999999999999996</v>
      </c>
      <c r="AP56" s="340">
        <v>58728</v>
      </c>
      <c r="AQ56" s="341">
        <v>23.5</v>
      </c>
      <c r="AR56" s="342">
        <v>-18.399999999999999</v>
      </c>
    </row>
    <row r="57" spans="1:44" ht="13.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553</v>
      </c>
      <c r="AL57" s="321"/>
      <c r="AM57" s="329">
        <v>1111427</v>
      </c>
      <c r="AN57" s="330">
        <v>69326</v>
      </c>
      <c r="AO57" s="331">
        <v>-19.3</v>
      </c>
      <c r="AP57" s="332">
        <v>125418</v>
      </c>
      <c r="AQ57" s="333">
        <v>10.6</v>
      </c>
      <c r="AR57" s="334">
        <v>-29.9</v>
      </c>
    </row>
    <row r="58" spans="1:44" ht="13.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550</v>
      </c>
      <c r="AM58" s="337">
        <v>642162</v>
      </c>
      <c r="AN58" s="338">
        <v>40055</v>
      </c>
      <c r="AO58" s="339">
        <v>10.3</v>
      </c>
      <c r="AP58" s="340">
        <v>60445</v>
      </c>
      <c r="AQ58" s="341">
        <v>2.9</v>
      </c>
      <c r="AR58" s="342">
        <v>7.4</v>
      </c>
    </row>
    <row r="59" spans="1:44" ht="13.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554</v>
      </c>
      <c r="AL59" s="321"/>
      <c r="AM59" s="329">
        <v>1264262</v>
      </c>
      <c r="AN59" s="330">
        <v>80439</v>
      </c>
      <c r="AO59" s="331">
        <v>16</v>
      </c>
      <c r="AP59" s="332">
        <v>74568</v>
      </c>
      <c r="AQ59" s="333">
        <v>-40.5</v>
      </c>
      <c r="AR59" s="334">
        <v>56.5</v>
      </c>
    </row>
    <row r="60" spans="1:44" ht="13.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550</v>
      </c>
      <c r="AM60" s="337">
        <v>738321</v>
      </c>
      <c r="AN60" s="338">
        <v>46976</v>
      </c>
      <c r="AO60" s="339">
        <v>17.3</v>
      </c>
      <c r="AP60" s="340">
        <v>42558</v>
      </c>
      <c r="AQ60" s="341">
        <v>-29.6</v>
      </c>
      <c r="AR60" s="342">
        <v>46.9</v>
      </c>
    </row>
    <row r="61" spans="1:44" ht="13.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555</v>
      </c>
      <c r="AL61" s="343"/>
      <c r="AM61" s="344">
        <v>1602203</v>
      </c>
      <c r="AN61" s="345">
        <v>96939</v>
      </c>
      <c r="AO61" s="346">
        <v>-6.4</v>
      </c>
      <c r="AP61" s="347">
        <v>103569</v>
      </c>
      <c r="AQ61" s="348">
        <v>-2.5</v>
      </c>
      <c r="AR61" s="334">
        <v>-3.9</v>
      </c>
    </row>
    <row r="62" spans="1:44" ht="13.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550</v>
      </c>
      <c r="AM62" s="337">
        <v>672552</v>
      </c>
      <c r="AN62" s="338">
        <v>40967</v>
      </c>
      <c r="AO62" s="339">
        <v>4.8</v>
      </c>
      <c r="AP62" s="340">
        <v>53531</v>
      </c>
      <c r="AQ62" s="341">
        <v>-1</v>
      </c>
      <c r="AR62" s="342">
        <v>5.8</v>
      </c>
    </row>
    <row r="63" spans="1:44" ht="13.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t="13.2" hidden="1">
      <c r="AK70" s="258"/>
      <c r="AL70" s="258"/>
      <c r="AM70" s="258"/>
      <c r="AN70" s="258"/>
      <c r="AO70" s="258"/>
      <c r="AP70" s="258"/>
      <c r="AQ70" s="258"/>
      <c r="AR70" s="258"/>
    </row>
    <row r="71" spans="1:46" ht="13.2" hidden="1">
      <c r="AK71" s="258"/>
      <c r="AL71" s="258"/>
      <c r="AM71" s="258"/>
      <c r="AN71" s="258"/>
      <c r="AO71" s="258"/>
      <c r="AP71" s="258"/>
      <c r="AQ71" s="258"/>
      <c r="AR71" s="258"/>
    </row>
    <row r="72" spans="1:46" ht="13.2" hidden="1">
      <c r="AK72" s="258"/>
      <c r="AL72" s="258"/>
      <c r="AM72" s="258"/>
      <c r="AN72" s="258"/>
      <c r="AO72" s="258"/>
      <c r="AP72" s="258"/>
      <c r="AQ72" s="258"/>
      <c r="AR72" s="258"/>
    </row>
    <row r="73" spans="1:46" ht="13.2" hidden="1">
      <c r="AK73" s="258"/>
      <c r="AL73" s="258"/>
      <c r="AM73" s="258"/>
      <c r="AN73" s="258"/>
      <c r="AO73" s="258"/>
      <c r="AP73" s="258"/>
      <c r="AQ73" s="258"/>
      <c r="AR73" s="258"/>
    </row>
  </sheetData>
  <sheetProtection algorithmName="SHA-512" hashValue="iQhEhu1mcjFLfzvNu/qF1zOb+wSw59uIYG6xRi4jfZtdVD8uP9frF30qyB61WRWHgDzpPZtdFRP7Sz35CkAD9Q==" saltValue="hwZjyaAWyJ1JBJGtvOYZ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441406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c r="B2" s="255"/>
      <c r="DG2" s="255"/>
    </row>
    <row r="3" spans="2:125" ht="13.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row r="5" spans="2:125" ht="13.2"/>
    <row r="6" spans="2:125" ht="13.2"/>
    <row r="7" spans="2:125" ht="13.2"/>
    <row r="8" spans="2:125" ht="13.2"/>
    <row r="9" spans="2:125" ht="13.2">
      <c r="DU9" s="255"/>
    </row>
    <row r="10" spans="2:125" ht="13.2"/>
    <row r="11" spans="2:125" ht="13.2"/>
    <row r="12" spans="2:125" ht="13.2"/>
    <row r="13" spans="2:125" ht="13.2"/>
    <row r="14" spans="2:125" ht="13.2"/>
    <row r="15" spans="2:125" ht="13.2"/>
    <row r="16" spans="2:125" ht="13.2"/>
    <row r="17" spans="125:125" ht="13.2">
      <c r="DU17" s="255"/>
    </row>
    <row r="18" spans="125:125" ht="13.2"/>
    <row r="19" spans="125:125" ht="13.2"/>
    <row r="20" spans="125:125" ht="13.2">
      <c r="DU20" s="255"/>
    </row>
    <row r="21" spans="125:125" ht="13.2">
      <c r="DU21" s="255"/>
    </row>
    <row r="22" spans="125:125" ht="13.2"/>
    <row r="23" spans="125:125" ht="13.2"/>
    <row r="24" spans="125:125" ht="13.2"/>
    <row r="25" spans="125:125" ht="13.2"/>
    <row r="26" spans="125:125" ht="13.2"/>
    <row r="27" spans="125:125" ht="13.2"/>
    <row r="28" spans="125:125" ht="13.2">
      <c r="DU28" s="255"/>
    </row>
    <row r="29" spans="125:125" ht="13.2"/>
    <row r="30" spans="125:125" ht="13.2"/>
    <row r="31" spans="125:125" ht="13.2"/>
    <row r="32" spans="125:125" ht="13.2"/>
    <row r="33" spans="2:125" ht="13.2">
      <c r="B33" s="255"/>
      <c r="G33" s="255"/>
      <c r="I33" s="255"/>
    </row>
    <row r="34" spans="2:125" ht="13.2">
      <c r="C34" s="255"/>
      <c r="P34" s="255"/>
      <c r="DE34" s="255"/>
      <c r="DH34" s="255"/>
    </row>
    <row r="35" spans="2:125" ht="13.2">
      <c r="D35" s="255"/>
      <c r="E35" s="255"/>
      <c r="DG35" s="255"/>
      <c r="DJ35" s="255"/>
      <c r="DP35" s="255"/>
      <c r="DQ35" s="255"/>
      <c r="DR35" s="255"/>
      <c r="DS35" s="255"/>
      <c r="DT35" s="255"/>
      <c r="DU35" s="255"/>
    </row>
    <row r="36" spans="2:125" ht="13.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c r="DU37" s="255"/>
    </row>
    <row r="38" spans="2:125" ht="13.2">
      <c r="DT38" s="255"/>
      <c r="DU38" s="255"/>
    </row>
    <row r="39" spans="2:125" ht="13.2"/>
    <row r="40" spans="2:125" ht="13.2">
      <c r="DH40" s="255"/>
    </row>
    <row r="41" spans="2:125" ht="13.2">
      <c r="DE41" s="255"/>
    </row>
    <row r="42" spans="2:125" ht="13.2">
      <c r="DG42" s="255"/>
      <c r="DJ42" s="255"/>
    </row>
    <row r="43" spans="2:125" ht="13.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c r="DU44" s="255"/>
    </row>
    <row r="45" spans="2:125" ht="13.2"/>
    <row r="46" spans="2:125" ht="13.2"/>
    <row r="47" spans="2:125" ht="13.2"/>
    <row r="48" spans="2:125" ht="13.2">
      <c r="DT48" s="255"/>
      <c r="DU48" s="255"/>
    </row>
    <row r="49" spans="120:125" ht="13.2">
      <c r="DU49" s="255"/>
    </row>
    <row r="50" spans="120:125" ht="13.2">
      <c r="DU50" s="255"/>
    </row>
    <row r="51" spans="120:125" ht="13.2">
      <c r="DP51" s="255"/>
      <c r="DQ51" s="255"/>
      <c r="DR51" s="255"/>
      <c r="DS51" s="255"/>
      <c r="DT51" s="255"/>
      <c r="DU51" s="255"/>
    </row>
    <row r="52" spans="120:125" ht="13.2"/>
    <row r="53" spans="120:125" ht="13.2"/>
    <row r="54" spans="120:125" ht="13.2">
      <c r="DU54" s="255"/>
    </row>
    <row r="55" spans="120:125" ht="13.2"/>
    <row r="56" spans="120:125" ht="13.2"/>
    <row r="57" spans="120:125" ht="13.2"/>
    <row r="58" spans="120:125" ht="13.2">
      <c r="DU58" s="255"/>
    </row>
    <row r="59" spans="120:125" ht="13.2"/>
    <row r="60" spans="120:125" ht="13.2"/>
    <row r="61" spans="120:125" ht="13.2"/>
    <row r="62" spans="120:125" ht="13.2"/>
    <row r="63" spans="120:125" ht="13.2">
      <c r="DU63" s="255"/>
    </row>
    <row r="64" spans="120:125" ht="13.2">
      <c r="DT64" s="255"/>
      <c r="DU64" s="255"/>
    </row>
    <row r="65" spans="123:125" ht="13.2"/>
    <row r="66" spans="123:125" ht="13.2"/>
    <row r="67" spans="123:125" ht="13.2"/>
    <row r="68" spans="123:125" ht="13.2"/>
    <row r="69" spans="123:125" ht="13.2">
      <c r="DS69" s="255"/>
      <c r="DT69" s="255"/>
      <c r="DU69" s="255"/>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5"/>
    </row>
    <row r="83" spans="116:125" ht="13.2">
      <c r="DM83" s="255"/>
      <c r="DN83" s="255"/>
      <c r="DO83" s="255"/>
      <c r="DP83" s="255"/>
      <c r="DQ83" s="255"/>
      <c r="DR83" s="255"/>
      <c r="DS83" s="255"/>
      <c r="DT83" s="255"/>
      <c r="DU83" s="255"/>
    </row>
    <row r="84" spans="116:125" ht="13.2"/>
    <row r="85" spans="116:125" ht="13.2"/>
    <row r="86" spans="116:125" ht="13.2"/>
    <row r="87" spans="116:125" ht="13.2"/>
    <row r="88" spans="116:125" ht="13.2">
      <c r="DU88" s="255"/>
    </row>
    <row r="89" spans="116:125" ht="13.2"/>
    <row r="90" spans="116:125" ht="13.2"/>
    <row r="91" spans="116:125" ht="13.2"/>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557</v>
      </c>
    </row>
    <row r="120" spans="125:125" ht="13.5" hidden="1" customHeight="1"/>
    <row r="121" spans="125:125" ht="13.5" hidden="1" customHeight="1">
      <c r="DU121" s="255"/>
    </row>
  </sheetData>
  <sheetProtection algorithmName="SHA-512" hashValue="Tc/8JUyvAozt6hqepNhONAyEvGy60DGhP5oD8Gy7q23BWfIzgGukGbOFu5R/cgnGO5VcObizRzxezZa6jAVEyw==" saltValue="whsbLocQwJGg/WfX9y4H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c r="B2" s="255"/>
      <c r="T2" s="255"/>
    </row>
    <row r="3" spans="1:125" ht="13.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5"/>
      <c r="G33" s="255"/>
      <c r="I33" s="255"/>
    </row>
    <row r="34" spans="2:125" ht="13.2">
      <c r="C34" s="255"/>
      <c r="P34" s="255"/>
      <c r="R34" s="255"/>
      <c r="U34" s="255"/>
    </row>
    <row r="35" spans="2:125" ht="13.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c r="F36" s="255"/>
      <c r="H36" s="255"/>
      <c r="J36" s="255"/>
      <c r="K36" s="255"/>
      <c r="L36" s="255"/>
      <c r="M36" s="255"/>
      <c r="N36" s="255"/>
      <c r="O36" s="255"/>
      <c r="Q36" s="255"/>
      <c r="S36" s="255"/>
      <c r="V36" s="255"/>
    </row>
    <row r="37" spans="2:125" ht="13.2"/>
    <row r="38" spans="2:125" ht="13.2"/>
    <row r="39" spans="2:125" ht="13.2"/>
    <row r="40" spans="2:125" ht="13.2">
      <c r="U40" s="255"/>
    </row>
    <row r="41" spans="2:125" ht="13.2">
      <c r="R41" s="255"/>
    </row>
    <row r="42" spans="2:125" ht="13.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c r="Q43" s="255"/>
      <c r="S43" s="255"/>
      <c r="V43" s="255"/>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558</v>
      </c>
    </row>
  </sheetData>
  <sheetProtection algorithmName="SHA-512" hashValue="XwzakRzpmRB9DxKX5YQyKlv7O2wCmc33oHb2qdLsul0vTJgSVh3fw1KHPm0SO+0ZV+ORMLd3FJdVTUAwfrCj/Q==" saltValue="Xspq6JvqDGBe9N3b0eIc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167" t="s">
        <v>3</v>
      </c>
      <c r="D47" s="1167"/>
      <c r="E47" s="1168"/>
      <c r="F47" s="11">
        <v>35.340000000000003</v>
      </c>
      <c r="G47" s="12">
        <v>37.64</v>
      </c>
      <c r="H47" s="12">
        <v>32.44</v>
      </c>
      <c r="I47" s="12">
        <v>32.57</v>
      </c>
      <c r="J47" s="13">
        <v>35.369999999999997</v>
      </c>
    </row>
    <row r="48" spans="2:10" ht="57.75" customHeight="1">
      <c r="B48" s="14"/>
      <c r="C48" s="1169" t="s">
        <v>4</v>
      </c>
      <c r="D48" s="1169"/>
      <c r="E48" s="1170"/>
      <c r="F48" s="15">
        <v>4.7300000000000004</v>
      </c>
      <c r="G48" s="16">
        <v>4.71</v>
      </c>
      <c r="H48" s="16">
        <v>1.31</v>
      </c>
      <c r="I48" s="16">
        <v>7.37</v>
      </c>
      <c r="J48" s="17">
        <v>7.97</v>
      </c>
    </row>
    <row r="49" spans="2:10" ht="57.75" customHeight="1" thickBot="1">
      <c r="B49" s="18"/>
      <c r="C49" s="1171" t="s">
        <v>5</v>
      </c>
      <c r="D49" s="1171"/>
      <c r="E49" s="1172"/>
      <c r="F49" s="19">
        <v>3.34</v>
      </c>
      <c r="G49" s="20">
        <v>1.8</v>
      </c>
      <c r="H49" s="20" t="s">
        <v>564</v>
      </c>
      <c r="I49" s="20">
        <v>6.95</v>
      </c>
      <c r="J49" s="21">
        <v>4.6399999999999997</v>
      </c>
    </row>
    <row r="50" spans="2:10" ht="13.2"/>
  </sheetData>
  <sheetProtection algorithmName="SHA-512" hashValue="ZiPZrVR5Msvqfz+ov233NYDareMDETflT6Wtvhnsv8lCBTKNwPqH+csAzWEa3JZqFgn1PeCaiaX22JdoftrDWw==" saltValue="eHv1AMl22MZ0Fr0Iav/3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179" t="s">
        <v>565</v>
      </c>
      <c r="D34" s="1179"/>
      <c r="E34" s="1180"/>
      <c r="F34" s="32">
        <v>15.98</v>
      </c>
      <c r="G34" s="33">
        <v>14.7</v>
      </c>
      <c r="H34" s="33">
        <v>13.07</v>
      </c>
      <c r="I34" s="33">
        <v>12.07</v>
      </c>
      <c r="J34" s="34">
        <v>12.62</v>
      </c>
      <c r="K34" s="22"/>
      <c r="L34" s="22"/>
      <c r="M34" s="22"/>
      <c r="N34" s="22"/>
      <c r="O34" s="22"/>
      <c r="P34" s="22"/>
    </row>
    <row r="35" spans="1:16" ht="39" customHeight="1">
      <c r="A35" s="22"/>
      <c r="B35" s="35"/>
      <c r="C35" s="1173" t="s">
        <v>566</v>
      </c>
      <c r="D35" s="1174"/>
      <c r="E35" s="1175"/>
      <c r="F35" s="36">
        <v>10.33</v>
      </c>
      <c r="G35" s="37">
        <v>11.33</v>
      </c>
      <c r="H35" s="37">
        <v>11.96</v>
      </c>
      <c r="I35" s="37">
        <v>12.35</v>
      </c>
      <c r="J35" s="38">
        <v>11.55</v>
      </c>
      <c r="K35" s="22"/>
      <c r="L35" s="22"/>
      <c r="M35" s="22"/>
      <c r="N35" s="22"/>
      <c r="O35" s="22"/>
      <c r="P35" s="22"/>
    </row>
    <row r="36" spans="1:16" ht="39" customHeight="1">
      <c r="A36" s="22"/>
      <c r="B36" s="35"/>
      <c r="C36" s="1173" t="s">
        <v>567</v>
      </c>
      <c r="D36" s="1174"/>
      <c r="E36" s="1175"/>
      <c r="F36" s="36">
        <v>4.72</v>
      </c>
      <c r="G36" s="37">
        <v>4.7</v>
      </c>
      <c r="H36" s="37">
        <v>1.31</v>
      </c>
      <c r="I36" s="37">
        <v>7.37</v>
      </c>
      <c r="J36" s="38">
        <v>7.96</v>
      </c>
      <c r="K36" s="22"/>
      <c r="L36" s="22"/>
      <c r="M36" s="22"/>
      <c r="N36" s="22"/>
      <c r="O36" s="22"/>
      <c r="P36" s="22"/>
    </row>
    <row r="37" spans="1:16" ht="39" customHeight="1">
      <c r="A37" s="22"/>
      <c r="B37" s="35"/>
      <c r="C37" s="1173" t="s">
        <v>568</v>
      </c>
      <c r="D37" s="1174"/>
      <c r="E37" s="1175"/>
      <c r="F37" s="36">
        <v>0.09</v>
      </c>
      <c r="G37" s="37">
        <v>0.27</v>
      </c>
      <c r="H37" s="37">
        <v>0.72</v>
      </c>
      <c r="I37" s="37">
        <v>0.25</v>
      </c>
      <c r="J37" s="38">
        <v>0.28000000000000003</v>
      </c>
      <c r="K37" s="22"/>
      <c r="L37" s="22"/>
      <c r="M37" s="22"/>
      <c r="N37" s="22"/>
      <c r="O37" s="22"/>
      <c r="P37" s="22"/>
    </row>
    <row r="38" spans="1:16" ht="39" customHeight="1">
      <c r="A38" s="22"/>
      <c r="B38" s="35"/>
      <c r="C38" s="1173" t="s">
        <v>569</v>
      </c>
      <c r="D38" s="1174"/>
      <c r="E38" s="1175"/>
      <c r="F38" s="36">
        <v>0.09</v>
      </c>
      <c r="G38" s="37">
        <v>0.09</v>
      </c>
      <c r="H38" s="37">
        <v>0.11</v>
      </c>
      <c r="I38" s="37">
        <v>0.08</v>
      </c>
      <c r="J38" s="38">
        <v>0.09</v>
      </c>
      <c r="K38" s="22"/>
      <c r="L38" s="22"/>
      <c r="M38" s="22"/>
      <c r="N38" s="22"/>
      <c r="O38" s="22"/>
      <c r="P38" s="22"/>
    </row>
    <row r="39" spans="1:16" ht="39" customHeight="1">
      <c r="A39" s="22"/>
      <c r="B39" s="35"/>
      <c r="C39" s="1173" t="s">
        <v>570</v>
      </c>
      <c r="D39" s="1174"/>
      <c r="E39" s="1175"/>
      <c r="F39" s="36">
        <v>0.11</v>
      </c>
      <c r="G39" s="37">
        <v>0.05</v>
      </c>
      <c r="H39" s="37">
        <v>0.06</v>
      </c>
      <c r="I39" s="37">
        <v>0.08</v>
      </c>
      <c r="J39" s="38">
        <v>0.05</v>
      </c>
      <c r="K39" s="22"/>
      <c r="L39" s="22"/>
      <c r="M39" s="22"/>
      <c r="N39" s="22"/>
      <c r="O39" s="22"/>
      <c r="P39" s="22"/>
    </row>
    <row r="40" spans="1:16" ht="39" customHeight="1">
      <c r="A40" s="22"/>
      <c r="B40" s="35"/>
      <c r="C40" s="1173" t="s">
        <v>571</v>
      </c>
      <c r="D40" s="1174"/>
      <c r="E40" s="1175"/>
      <c r="F40" s="36">
        <v>0.04</v>
      </c>
      <c r="G40" s="37">
        <v>0.01</v>
      </c>
      <c r="H40" s="37">
        <v>0.04</v>
      </c>
      <c r="I40" s="37">
        <v>0.01</v>
      </c>
      <c r="J40" s="38">
        <v>0.02</v>
      </c>
      <c r="K40" s="22"/>
      <c r="L40" s="22"/>
      <c r="M40" s="22"/>
      <c r="N40" s="22"/>
      <c r="O40" s="22"/>
      <c r="P40" s="22"/>
    </row>
    <row r="41" spans="1:16" ht="39" customHeight="1">
      <c r="A41" s="22"/>
      <c r="B41" s="35"/>
      <c r="C41" s="1173" t="s">
        <v>572</v>
      </c>
      <c r="D41" s="1174"/>
      <c r="E41" s="1175"/>
      <c r="F41" s="36">
        <v>0</v>
      </c>
      <c r="G41" s="37">
        <v>0.02</v>
      </c>
      <c r="H41" s="37">
        <v>0.01</v>
      </c>
      <c r="I41" s="37">
        <v>0.01</v>
      </c>
      <c r="J41" s="38">
        <v>0.01</v>
      </c>
      <c r="K41" s="22"/>
      <c r="L41" s="22"/>
      <c r="M41" s="22"/>
      <c r="N41" s="22"/>
      <c r="O41" s="22"/>
      <c r="P41" s="22"/>
    </row>
    <row r="42" spans="1:16" ht="39" customHeight="1">
      <c r="A42" s="22"/>
      <c r="B42" s="39"/>
      <c r="C42" s="1173" t="s">
        <v>573</v>
      </c>
      <c r="D42" s="1174"/>
      <c r="E42" s="1175"/>
      <c r="F42" s="36" t="s">
        <v>518</v>
      </c>
      <c r="G42" s="37" t="s">
        <v>518</v>
      </c>
      <c r="H42" s="37" t="s">
        <v>518</v>
      </c>
      <c r="I42" s="37" t="s">
        <v>518</v>
      </c>
      <c r="J42" s="38" t="s">
        <v>518</v>
      </c>
      <c r="K42" s="22"/>
      <c r="L42" s="22"/>
      <c r="M42" s="22"/>
      <c r="N42" s="22"/>
      <c r="O42" s="22"/>
      <c r="P42" s="22"/>
    </row>
    <row r="43" spans="1:16" ht="39" customHeight="1" thickBot="1">
      <c r="A43" s="22"/>
      <c r="B43" s="40"/>
      <c r="C43" s="1176" t="s">
        <v>574</v>
      </c>
      <c r="D43" s="1177"/>
      <c r="E43" s="1178"/>
      <c r="F43" s="41">
        <v>0.05</v>
      </c>
      <c r="G43" s="42">
        <v>0.01</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EBNuTdbQP3VZCYPLrn7mFsO4F8nsHMYmJV1HN3dvN8MR4sBBsJGfv/SLv6whyOpUECm+0cljAzZhGWVLtN+ibQ==" saltValue="MAmtyEwsjWIzewhXTjON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181" t="s">
        <v>11</v>
      </c>
      <c r="C45" s="1182"/>
      <c r="D45" s="58"/>
      <c r="E45" s="1187" t="s">
        <v>12</v>
      </c>
      <c r="F45" s="1187"/>
      <c r="G45" s="1187"/>
      <c r="H45" s="1187"/>
      <c r="I45" s="1187"/>
      <c r="J45" s="1188"/>
      <c r="K45" s="59">
        <v>1566</v>
      </c>
      <c r="L45" s="60">
        <v>1629</v>
      </c>
      <c r="M45" s="60">
        <v>1648</v>
      </c>
      <c r="N45" s="60">
        <v>1562</v>
      </c>
      <c r="O45" s="61">
        <v>1611</v>
      </c>
      <c r="P45" s="48"/>
      <c r="Q45" s="48"/>
      <c r="R45" s="48"/>
      <c r="S45" s="48"/>
      <c r="T45" s="48"/>
      <c r="U45" s="48"/>
    </row>
    <row r="46" spans="1:21" ht="30.75" customHeight="1">
      <c r="A46" s="48"/>
      <c r="B46" s="1183"/>
      <c r="C46" s="1184"/>
      <c r="D46" s="62"/>
      <c r="E46" s="1189" t="s">
        <v>13</v>
      </c>
      <c r="F46" s="1189"/>
      <c r="G46" s="1189"/>
      <c r="H46" s="1189"/>
      <c r="I46" s="1189"/>
      <c r="J46" s="1190"/>
      <c r="K46" s="63" t="s">
        <v>518</v>
      </c>
      <c r="L46" s="64" t="s">
        <v>518</v>
      </c>
      <c r="M46" s="64" t="s">
        <v>518</v>
      </c>
      <c r="N46" s="64" t="s">
        <v>518</v>
      </c>
      <c r="O46" s="65" t="s">
        <v>518</v>
      </c>
      <c r="P46" s="48"/>
      <c r="Q46" s="48"/>
      <c r="R46" s="48"/>
      <c r="S46" s="48"/>
      <c r="T46" s="48"/>
      <c r="U46" s="48"/>
    </row>
    <row r="47" spans="1:21" ht="30.75" customHeight="1">
      <c r="A47" s="48"/>
      <c r="B47" s="1183"/>
      <c r="C47" s="1184"/>
      <c r="D47" s="62"/>
      <c r="E47" s="1189" t="s">
        <v>14</v>
      </c>
      <c r="F47" s="1189"/>
      <c r="G47" s="1189"/>
      <c r="H47" s="1189"/>
      <c r="I47" s="1189"/>
      <c r="J47" s="1190"/>
      <c r="K47" s="63" t="s">
        <v>518</v>
      </c>
      <c r="L47" s="64" t="s">
        <v>518</v>
      </c>
      <c r="M47" s="64" t="s">
        <v>518</v>
      </c>
      <c r="N47" s="64" t="s">
        <v>518</v>
      </c>
      <c r="O47" s="65" t="s">
        <v>518</v>
      </c>
      <c r="P47" s="48"/>
      <c r="Q47" s="48"/>
      <c r="R47" s="48"/>
      <c r="S47" s="48"/>
      <c r="T47" s="48"/>
      <c r="U47" s="48"/>
    </row>
    <row r="48" spans="1:21" ht="30.75" customHeight="1">
      <c r="A48" s="48"/>
      <c r="B48" s="1183"/>
      <c r="C48" s="1184"/>
      <c r="D48" s="62"/>
      <c r="E48" s="1189" t="s">
        <v>15</v>
      </c>
      <c r="F48" s="1189"/>
      <c r="G48" s="1189"/>
      <c r="H48" s="1189"/>
      <c r="I48" s="1189"/>
      <c r="J48" s="1190"/>
      <c r="K48" s="63">
        <v>449</v>
      </c>
      <c r="L48" s="64">
        <v>458</v>
      </c>
      <c r="M48" s="64">
        <v>451</v>
      </c>
      <c r="N48" s="64">
        <v>440</v>
      </c>
      <c r="O48" s="65">
        <v>424</v>
      </c>
      <c r="P48" s="48"/>
      <c r="Q48" s="48"/>
      <c r="R48" s="48"/>
      <c r="S48" s="48"/>
      <c r="T48" s="48"/>
      <c r="U48" s="48"/>
    </row>
    <row r="49" spans="1:21" ht="30.75" customHeight="1">
      <c r="A49" s="48"/>
      <c r="B49" s="1183"/>
      <c r="C49" s="1184"/>
      <c r="D49" s="62"/>
      <c r="E49" s="1189" t="s">
        <v>16</v>
      </c>
      <c r="F49" s="1189"/>
      <c r="G49" s="1189"/>
      <c r="H49" s="1189"/>
      <c r="I49" s="1189"/>
      <c r="J49" s="1190"/>
      <c r="K49" s="63">
        <v>0</v>
      </c>
      <c r="L49" s="64">
        <v>0</v>
      </c>
      <c r="M49" s="64">
        <v>1</v>
      </c>
      <c r="N49" s="64">
        <v>0</v>
      </c>
      <c r="O49" s="65" t="s">
        <v>518</v>
      </c>
      <c r="P49" s="48"/>
      <c r="Q49" s="48"/>
      <c r="R49" s="48"/>
      <c r="S49" s="48"/>
      <c r="T49" s="48"/>
      <c r="U49" s="48"/>
    </row>
    <row r="50" spans="1:21" ht="30.75" customHeight="1">
      <c r="A50" s="48"/>
      <c r="B50" s="1183"/>
      <c r="C50" s="1184"/>
      <c r="D50" s="62"/>
      <c r="E50" s="1189" t="s">
        <v>17</v>
      </c>
      <c r="F50" s="1189"/>
      <c r="G50" s="1189"/>
      <c r="H50" s="1189"/>
      <c r="I50" s="1189"/>
      <c r="J50" s="1190"/>
      <c r="K50" s="63">
        <v>2</v>
      </c>
      <c r="L50" s="64">
        <v>2</v>
      </c>
      <c r="M50" s="64">
        <v>2</v>
      </c>
      <c r="N50" s="64">
        <v>2</v>
      </c>
      <c r="O50" s="65">
        <v>2</v>
      </c>
      <c r="P50" s="48"/>
      <c r="Q50" s="48"/>
      <c r="R50" s="48"/>
      <c r="S50" s="48"/>
      <c r="T50" s="48"/>
      <c r="U50" s="48"/>
    </row>
    <row r="51" spans="1:21" ht="30.75" customHeight="1">
      <c r="A51" s="48"/>
      <c r="B51" s="1185"/>
      <c r="C51" s="1186"/>
      <c r="D51" s="66"/>
      <c r="E51" s="1189" t="s">
        <v>18</v>
      </c>
      <c r="F51" s="1189"/>
      <c r="G51" s="1189"/>
      <c r="H51" s="1189"/>
      <c r="I51" s="1189"/>
      <c r="J51" s="1190"/>
      <c r="K51" s="63" t="s">
        <v>518</v>
      </c>
      <c r="L51" s="64" t="s">
        <v>518</v>
      </c>
      <c r="M51" s="64" t="s">
        <v>518</v>
      </c>
      <c r="N51" s="64" t="s">
        <v>518</v>
      </c>
      <c r="O51" s="65" t="s">
        <v>518</v>
      </c>
      <c r="P51" s="48"/>
      <c r="Q51" s="48"/>
      <c r="R51" s="48"/>
      <c r="S51" s="48"/>
      <c r="T51" s="48"/>
      <c r="U51" s="48"/>
    </row>
    <row r="52" spans="1:21" ht="30.75" customHeight="1">
      <c r="A52" s="48"/>
      <c r="B52" s="1191" t="s">
        <v>19</v>
      </c>
      <c r="C52" s="1192"/>
      <c r="D52" s="66"/>
      <c r="E52" s="1189" t="s">
        <v>20</v>
      </c>
      <c r="F52" s="1189"/>
      <c r="G52" s="1189"/>
      <c r="H52" s="1189"/>
      <c r="I52" s="1189"/>
      <c r="J52" s="1190"/>
      <c r="K52" s="63">
        <v>1358</v>
      </c>
      <c r="L52" s="64">
        <v>1409</v>
      </c>
      <c r="M52" s="64">
        <v>1378</v>
      </c>
      <c r="N52" s="64">
        <v>1396</v>
      </c>
      <c r="O52" s="65">
        <v>1408</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659</v>
      </c>
      <c r="L53" s="69">
        <v>680</v>
      </c>
      <c r="M53" s="69">
        <v>724</v>
      </c>
      <c r="N53" s="69">
        <v>608</v>
      </c>
      <c r="O53" s="70">
        <v>629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c r="B57" s="1197" t="s">
        <v>25</v>
      </c>
      <c r="C57" s="1198"/>
      <c r="D57" s="1201" t="s">
        <v>26</v>
      </c>
      <c r="E57" s="1202"/>
      <c r="F57" s="1202"/>
      <c r="G57" s="1202"/>
      <c r="H57" s="1202"/>
      <c r="I57" s="1202"/>
      <c r="J57" s="1203"/>
      <c r="K57" s="83"/>
      <c r="L57" s="84"/>
      <c r="M57" s="84"/>
      <c r="N57" s="84"/>
      <c r="O57" s="85"/>
    </row>
    <row r="58" spans="1:21" ht="31.5" customHeight="1" thickBot="1">
      <c r="B58" s="1199"/>
      <c r="C58" s="1200"/>
      <c r="D58" s="1204" t="s">
        <v>27</v>
      </c>
      <c r="E58" s="1205"/>
      <c r="F58" s="1205"/>
      <c r="G58" s="1205"/>
      <c r="H58" s="1205"/>
      <c r="I58" s="1205"/>
      <c r="J58" s="1206"/>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7Dii5wxBiXI2qoz+XtIW0zOVy1aJc4SHapi1Tm6QTR/4PvLzVZQCuXZmRe1Nbn+xERSWTHX/lj4/LH0jfXpew==" saltValue="a9pVI3m8N2Jc/3/dRYu+4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J34" zoomScaleSheetLayoutView="100" workbookViewId="0">
      <selection activeCell="Q55" sqref="Q55"/>
    </sheetView>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559</v>
      </c>
      <c r="J40" s="100" t="s">
        <v>560</v>
      </c>
      <c r="K40" s="100" t="s">
        <v>561</v>
      </c>
      <c r="L40" s="100" t="s">
        <v>562</v>
      </c>
      <c r="M40" s="101" t="s">
        <v>563</v>
      </c>
    </row>
    <row r="41" spans="2:13" ht="27.75" customHeight="1">
      <c r="B41" s="1207" t="s">
        <v>30</v>
      </c>
      <c r="C41" s="1208"/>
      <c r="D41" s="102"/>
      <c r="E41" s="1213" t="s">
        <v>31</v>
      </c>
      <c r="F41" s="1213"/>
      <c r="G41" s="1213"/>
      <c r="H41" s="1214"/>
      <c r="I41" s="351">
        <v>14514</v>
      </c>
      <c r="J41" s="352">
        <v>13913</v>
      </c>
      <c r="K41" s="352">
        <v>13215</v>
      </c>
      <c r="L41" s="352">
        <v>12797</v>
      </c>
      <c r="M41" s="353">
        <v>12248</v>
      </c>
    </row>
    <row r="42" spans="2:13" ht="27.75" customHeight="1">
      <c r="B42" s="1209"/>
      <c r="C42" s="1210"/>
      <c r="D42" s="103"/>
      <c r="E42" s="1215" t="s">
        <v>32</v>
      </c>
      <c r="F42" s="1215"/>
      <c r="G42" s="1215"/>
      <c r="H42" s="1216"/>
      <c r="I42" s="354" t="s">
        <v>518</v>
      </c>
      <c r="J42" s="355" t="s">
        <v>518</v>
      </c>
      <c r="K42" s="355" t="s">
        <v>518</v>
      </c>
      <c r="L42" s="355" t="s">
        <v>518</v>
      </c>
      <c r="M42" s="356" t="s">
        <v>518</v>
      </c>
    </row>
    <row r="43" spans="2:13" ht="27.75" customHeight="1">
      <c r="B43" s="1209"/>
      <c r="C43" s="1210"/>
      <c r="D43" s="103"/>
      <c r="E43" s="1215" t="s">
        <v>33</v>
      </c>
      <c r="F43" s="1215"/>
      <c r="G43" s="1215"/>
      <c r="H43" s="1216"/>
      <c r="I43" s="354">
        <v>5288</v>
      </c>
      <c r="J43" s="355">
        <v>5093</v>
      </c>
      <c r="K43" s="355">
        <v>4911</v>
      </c>
      <c r="L43" s="355">
        <v>4613</v>
      </c>
      <c r="M43" s="356">
        <v>4215</v>
      </c>
    </row>
    <row r="44" spans="2:13" ht="27.75" customHeight="1">
      <c r="B44" s="1209"/>
      <c r="C44" s="1210"/>
      <c r="D44" s="103"/>
      <c r="E44" s="1215" t="s">
        <v>34</v>
      </c>
      <c r="F44" s="1215"/>
      <c r="G44" s="1215"/>
      <c r="H44" s="1216"/>
      <c r="I44" s="354">
        <v>16</v>
      </c>
      <c r="J44" s="355">
        <v>14</v>
      </c>
      <c r="K44" s="355">
        <v>12</v>
      </c>
      <c r="L44" s="355">
        <v>12</v>
      </c>
      <c r="M44" s="356">
        <v>10</v>
      </c>
    </row>
    <row r="45" spans="2:13" ht="27.75" customHeight="1">
      <c r="B45" s="1209"/>
      <c r="C45" s="1210"/>
      <c r="D45" s="103"/>
      <c r="E45" s="1215" t="s">
        <v>35</v>
      </c>
      <c r="F45" s="1215"/>
      <c r="G45" s="1215"/>
      <c r="H45" s="1216"/>
      <c r="I45" s="354">
        <v>732</v>
      </c>
      <c r="J45" s="355">
        <v>617</v>
      </c>
      <c r="K45" s="355">
        <v>588</v>
      </c>
      <c r="L45" s="355">
        <v>631</v>
      </c>
      <c r="M45" s="356">
        <v>555</v>
      </c>
    </row>
    <row r="46" spans="2:13" ht="27.75" customHeight="1">
      <c r="B46" s="1209"/>
      <c r="C46" s="1210"/>
      <c r="D46" s="104"/>
      <c r="E46" s="1215" t="s">
        <v>36</v>
      </c>
      <c r="F46" s="1215"/>
      <c r="G46" s="1215"/>
      <c r="H46" s="1216"/>
      <c r="I46" s="354" t="s">
        <v>518</v>
      </c>
      <c r="J46" s="355" t="s">
        <v>518</v>
      </c>
      <c r="K46" s="355" t="s">
        <v>518</v>
      </c>
      <c r="L46" s="355" t="s">
        <v>518</v>
      </c>
      <c r="M46" s="356" t="s">
        <v>518</v>
      </c>
    </row>
    <row r="47" spans="2:13" ht="27.75" customHeight="1">
      <c r="B47" s="1209"/>
      <c r="C47" s="1210"/>
      <c r="D47" s="105"/>
      <c r="E47" s="1217" t="s">
        <v>37</v>
      </c>
      <c r="F47" s="1218"/>
      <c r="G47" s="1218"/>
      <c r="H47" s="1219"/>
      <c r="I47" s="354" t="s">
        <v>518</v>
      </c>
      <c r="J47" s="355" t="s">
        <v>518</v>
      </c>
      <c r="K47" s="355" t="s">
        <v>518</v>
      </c>
      <c r="L47" s="355" t="s">
        <v>518</v>
      </c>
      <c r="M47" s="356" t="s">
        <v>518</v>
      </c>
    </row>
    <row r="48" spans="2:13" ht="27.75" customHeight="1">
      <c r="B48" s="1209"/>
      <c r="C48" s="1210"/>
      <c r="D48" s="103"/>
      <c r="E48" s="1215" t="s">
        <v>38</v>
      </c>
      <c r="F48" s="1215"/>
      <c r="G48" s="1215"/>
      <c r="H48" s="1216"/>
      <c r="I48" s="354" t="s">
        <v>518</v>
      </c>
      <c r="J48" s="355" t="s">
        <v>518</v>
      </c>
      <c r="K48" s="355" t="s">
        <v>518</v>
      </c>
      <c r="L48" s="355" t="s">
        <v>518</v>
      </c>
      <c r="M48" s="356" t="s">
        <v>518</v>
      </c>
    </row>
    <row r="49" spans="2:13" ht="27.75" customHeight="1">
      <c r="B49" s="1211"/>
      <c r="C49" s="1212"/>
      <c r="D49" s="103"/>
      <c r="E49" s="1215" t="s">
        <v>39</v>
      </c>
      <c r="F49" s="1215"/>
      <c r="G49" s="1215"/>
      <c r="H49" s="1216"/>
      <c r="I49" s="354" t="s">
        <v>518</v>
      </c>
      <c r="J49" s="355" t="s">
        <v>518</v>
      </c>
      <c r="K49" s="355" t="s">
        <v>518</v>
      </c>
      <c r="L49" s="355" t="s">
        <v>518</v>
      </c>
      <c r="M49" s="356" t="s">
        <v>518</v>
      </c>
    </row>
    <row r="50" spans="2:13" ht="27.75" customHeight="1">
      <c r="B50" s="1220" t="s">
        <v>40</v>
      </c>
      <c r="C50" s="1221"/>
      <c r="D50" s="106"/>
      <c r="E50" s="1215" t="s">
        <v>41</v>
      </c>
      <c r="F50" s="1215"/>
      <c r="G50" s="1215"/>
      <c r="H50" s="1216"/>
      <c r="I50" s="354">
        <v>5329</v>
      </c>
      <c r="J50" s="355">
        <v>5256</v>
      </c>
      <c r="K50" s="355">
        <v>4681</v>
      </c>
      <c r="L50" s="355">
        <v>4731</v>
      </c>
      <c r="M50" s="356">
        <v>4889</v>
      </c>
    </row>
    <row r="51" spans="2:13" ht="27.75" customHeight="1">
      <c r="B51" s="1209"/>
      <c r="C51" s="1210"/>
      <c r="D51" s="103"/>
      <c r="E51" s="1215" t="s">
        <v>42</v>
      </c>
      <c r="F51" s="1215"/>
      <c r="G51" s="1215"/>
      <c r="H51" s="1216"/>
      <c r="I51" s="354">
        <v>816</v>
      </c>
      <c r="J51" s="355">
        <v>775</v>
      </c>
      <c r="K51" s="355">
        <v>715</v>
      </c>
      <c r="L51" s="355">
        <v>661</v>
      </c>
      <c r="M51" s="356">
        <v>595</v>
      </c>
    </row>
    <row r="52" spans="2:13" ht="27.75" customHeight="1">
      <c r="B52" s="1211"/>
      <c r="C52" s="1212"/>
      <c r="D52" s="103"/>
      <c r="E52" s="1215" t="s">
        <v>43</v>
      </c>
      <c r="F52" s="1215"/>
      <c r="G52" s="1215"/>
      <c r="H52" s="1216"/>
      <c r="I52" s="354">
        <v>12914</v>
      </c>
      <c r="J52" s="355">
        <v>12520</v>
      </c>
      <c r="K52" s="355">
        <v>11828</v>
      </c>
      <c r="L52" s="355">
        <v>11602</v>
      </c>
      <c r="M52" s="356">
        <v>11037</v>
      </c>
    </row>
    <row r="53" spans="2:13" ht="27.75" customHeight="1" thickBot="1">
      <c r="B53" s="1222" t="s">
        <v>44</v>
      </c>
      <c r="C53" s="1223"/>
      <c r="D53" s="107"/>
      <c r="E53" s="1224" t="s">
        <v>45</v>
      </c>
      <c r="F53" s="1224"/>
      <c r="G53" s="1224"/>
      <c r="H53" s="1225"/>
      <c r="I53" s="357">
        <v>1491</v>
      </c>
      <c r="J53" s="358">
        <v>1086</v>
      </c>
      <c r="K53" s="358">
        <v>1501</v>
      </c>
      <c r="L53" s="358">
        <v>1058</v>
      </c>
      <c r="M53" s="359">
        <v>506</v>
      </c>
    </row>
    <row r="54" spans="2:13" ht="27.75" customHeight="1">
      <c r="B54" s="108" t="s">
        <v>46</v>
      </c>
      <c r="C54" s="109"/>
      <c r="D54" s="109"/>
      <c r="E54" s="110"/>
      <c r="F54" s="110"/>
      <c r="G54" s="110"/>
      <c r="H54" s="110"/>
      <c r="I54" s="111"/>
      <c r="J54" s="111"/>
      <c r="K54" s="111"/>
      <c r="L54" s="111"/>
      <c r="M54" s="111"/>
    </row>
    <row r="55" spans="2:13" ht="13.2"/>
  </sheetData>
  <sheetProtection algorithmName="SHA-512" hashValue="j3mPyuA/ce7ss9T8o8Rno4mDOECmt4v5EKGQjAcvI2doiLRkNNDth0JZZSbynE5TYZ4MTTqjDwYcafaAo7VB2g==" saltValue="f8YH4I5HEv0AblzwOOqC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85" zoomScaleNormal="85" zoomScaleSheetLayoutView="100" workbookViewId="0">
      <selection activeCell="F60" sqref="F60:H60"/>
    </sheetView>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561</v>
      </c>
      <c r="G54" s="116" t="s">
        <v>562</v>
      </c>
      <c r="H54" s="117" t="s">
        <v>563</v>
      </c>
    </row>
    <row r="55" spans="2:8" ht="52.5" customHeight="1">
      <c r="B55" s="118"/>
      <c r="C55" s="1234" t="s">
        <v>48</v>
      </c>
      <c r="D55" s="1234"/>
      <c r="E55" s="1235"/>
      <c r="F55" s="119">
        <v>2184</v>
      </c>
      <c r="G55" s="119">
        <v>2243</v>
      </c>
      <c r="H55" s="120">
        <v>2514</v>
      </c>
    </row>
    <row r="56" spans="2:8" ht="52.5" customHeight="1">
      <c r="B56" s="121"/>
      <c r="C56" s="1236" t="s">
        <v>49</v>
      </c>
      <c r="D56" s="1236"/>
      <c r="E56" s="1237"/>
      <c r="F56" s="122">
        <v>602</v>
      </c>
      <c r="G56" s="122">
        <v>598</v>
      </c>
      <c r="H56" s="123">
        <v>593</v>
      </c>
    </row>
    <row r="57" spans="2:8" ht="53.25" customHeight="1">
      <c r="B57" s="121"/>
      <c r="C57" s="1238" t="s">
        <v>50</v>
      </c>
      <c r="D57" s="1238"/>
      <c r="E57" s="1239"/>
      <c r="F57" s="124">
        <v>2700</v>
      </c>
      <c r="G57" s="124">
        <v>2647</v>
      </c>
      <c r="H57" s="125">
        <v>2560</v>
      </c>
    </row>
    <row r="58" spans="2:8" ht="45.75" customHeight="1">
      <c r="B58" s="126"/>
      <c r="C58" s="1226" t="s">
        <v>593</v>
      </c>
      <c r="D58" s="1227"/>
      <c r="E58" s="1228"/>
      <c r="F58" s="127">
        <v>1109</v>
      </c>
      <c r="G58" s="127">
        <v>1099</v>
      </c>
      <c r="H58" s="128">
        <v>1099</v>
      </c>
    </row>
    <row r="59" spans="2:8" ht="45.75" customHeight="1">
      <c r="B59" s="126"/>
      <c r="C59" s="1226" t="s">
        <v>594</v>
      </c>
      <c r="D59" s="1227"/>
      <c r="E59" s="1228"/>
      <c r="F59" s="127">
        <v>566</v>
      </c>
      <c r="G59" s="127">
        <v>516</v>
      </c>
      <c r="H59" s="128">
        <v>484</v>
      </c>
    </row>
    <row r="60" spans="2:8" ht="45.75" customHeight="1">
      <c r="B60" s="126"/>
      <c r="C60" s="1226" t="s">
        <v>596</v>
      </c>
      <c r="D60" s="1227"/>
      <c r="E60" s="1228"/>
      <c r="F60" s="127">
        <v>429</v>
      </c>
      <c r="G60" s="127">
        <v>419</v>
      </c>
      <c r="H60" s="128">
        <v>410</v>
      </c>
    </row>
    <row r="61" spans="2:8" ht="45.75" customHeight="1">
      <c r="B61" s="126"/>
      <c r="C61" s="1226" t="s">
        <v>595</v>
      </c>
      <c r="D61" s="1227"/>
      <c r="E61" s="1228"/>
      <c r="F61" s="127">
        <v>469</v>
      </c>
      <c r="G61" s="127">
        <v>466</v>
      </c>
      <c r="H61" s="128">
        <v>357</v>
      </c>
    </row>
    <row r="62" spans="2:8" ht="45.75" customHeight="1" thickBot="1">
      <c r="B62" s="129"/>
      <c r="C62" s="1229" t="s">
        <v>597</v>
      </c>
      <c r="D62" s="1230"/>
      <c r="E62" s="1231"/>
      <c r="F62" s="130">
        <v>34</v>
      </c>
      <c r="G62" s="130">
        <v>41</v>
      </c>
      <c r="H62" s="131">
        <v>67</v>
      </c>
    </row>
    <row r="63" spans="2:8" ht="52.5" customHeight="1" thickBot="1">
      <c r="B63" s="132"/>
      <c r="C63" s="1232" t="s">
        <v>51</v>
      </c>
      <c r="D63" s="1232"/>
      <c r="E63" s="1233"/>
      <c r="F63" s="133">
        <v>5486</v>
      </c>
      <c r="G63" s="133">
        <v>5488</v>
      </c>
      <c r="H63" s="134">
        <v>5668</v>
      </c>
    </row>
    <row r="64" spans="2:8" ht="13.2"/>
  </sheetData>
  <sheetProtection algorithmName="SHA-512" hashValue="pjXRIKQU6K7hYJ2Li7iQe44yj8P37DMPvmFDqD/YdlP3tqsy/tqbl++cD80NOEB9dSW4Dsh838y9aO1gjQHufw==" saltValue="3bkmFJYBmDzViSkVVvhj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1" customWidth="1"/>
    <col min="2" max="8" width="13.33203125" style="141" customWidth="1"/>
    <col min="9" max="16384" width="11.109375" style="141"/>
  </cols>
  <sheetData>
    <row r="1" spans="1:8">
      <c r="A1" s="135"/>
      <c r="B1" s="136"/>
      <c r="C1" s="137"/>
      <c r="D1" s="138"/>
      <c r="E1" s="139"/>
      <c r="F1" s="139"/>
      <c r="G1" s="139"/>
      <c r="H1" s="140"/>
    </row>
    <row r="2" spans="1:8">
      <c r="A2" s="142"/>
      <c r="B2" s="143"/>
      <c r="C2" s="144"/>
      <c r="D2" s="145" t="s">
        <v>52</v>
      </c>
      <c r="E2" s="146"/>
      <c r="F2" s="147" t="s">
        <v>556</v>
      </c>
      <c r="G2" s="148"/>
      <c r="H2" s="149"/>
    </row>
    <row r="3" spans="1:8">
      <c r="A3" s="145" t="s">
        <v>549</v>
      </c>
      <c r="B3" s="150"/>
      <c r="C3" s="151"/>
      <c r="D3" s="152">
        <v>110151</v>
      </c>
      <c r="E3" s="153"/>
      <c r="F3" s="154">
        <v>106005</v>
      </c>
      <c r="G3" s="155"/>
      <c r="H3" s="156"/>
    </row>
    <row r="4" spans="1:8">
      <c r="A4" s="157"/>
      <c r="B4" s="158"/>
      <c r="C4" s="159"/>
      <c r="D4" s="160">
        <v>46933</v>
      </c>
      <c r="E4" s="161"/>
      <c r="F4" s="162">
        <v>58359</v>
      </c>
      <c r="G4" s="163"/>
      <c r="H4" s="164"/>
    </row>
    <row r="5" spans="1:8">
      <c r="A5" s="145" t="s">
        <v>551</v>
      </c>
      <c r="B5" s="150"/>
      <c r="C5" s="151"/>
      <c r="D5" s="152">
        <v>138865</v>
      </c>
      <c r="E5" s="153"/>
      <c r="F5" s="154">
        <v>98507</v>
      </c>
      <c r="G5" s="155"/>
      <c r="H5" s="156"/>
    </row>
    <row r="6" spans="1:8">
      <c r="A6" s="157"/>
      <c r="B6" s="158"/>
      <c r="C6" s="159"/>
      <c r="D6" s="160">
        <v>34550</v>
      </c>
      <c r="E6" s="161"/>
      <c r="F6" s="162">
        <v>47567</v>
      </c>
      <c r="G6" s="163"/>
      <c r="H6" s="164"/>
    </row>
    <row r="7" spans="1:8">
      <c r="A7" s="145" t="s">
        <v>552</v>
      </c>
      <c r="B7" s="150"/>
      <c r="C7" s="151"/>
      <c r="D7" s="152">
        <v>85913</v>
      </c>
      <c r="E7" s="153"/>
      <c r="F7" s="154">
        <v>113347</v>
      </c>
      <c r="G7" s="155"/>
      <c r="H7" s="156"/>
    </row>
    <row r="8" spans="1:8">
      <c r="A8" s="157"/>
      <c r="B8" s="158"/>
      <c r="C8" s="159"/>
      <c r="D8" s="160">
        <v>36322</v>
      </c>
      <c r="E8" s="161"/>
      <c r="F8" s="162">
        <v>58728</v>
      </c>
      <c r="G8" s="163"/>
      <c r="H8" s="164"/>
    </row>
    <row r="9" spans="1:8">
      <c r="A9" s="145" t="s">
        <v>553</v>
      </c>
      <c r="B9" s="150"/>
      <c r="C9" s="151"/>
      <c r="D9" s="152">
        <v>69326</v>
      </c>
      <c r="E9" s="153"/>
      <c r="F9" s="154">
        <v>125418</v>
      </c>
      <c r="G9" s="155"/>
      <c r="H9" s="156"/>
    </row>
    <row r="10" spans="1:8">
      <c r="A10" s="157"/>
      <c r="B10" s="158"/>
      <c r="C10" s="159"/>
      <c r="D10" s="160">
        <v>40055</v>
      </c>
      <c r="E10" s="161"/>
      <c r="F10" s="162">
        <v>60445</v>
      </c>
      <c r="G10" s="163"/>
      <c r="H10" s="164"/>
    </row>
    <row r="11" spans="1:8">
      <c r="A11" s="145" t="s">
        <v>554</v>
      </c>
      <c r="B11" s="150"/>
      <c r="C11" s="151"/>
      <c r="D11" s="152">
        <v>80439</v>
      </c>
      <c r="E11" s="153"/>
      <c r="F11" s="154">
        <v>74568</v>
      </c>
      <c r="G11" s="155"/>
      <c r="H11" s="156"/>
    </row>
    <row r="12" spans="1:8">
      <c r="A12" s="157"/>
      <c r="B12" s="158"/>
      <c r="C12" s="165"/>
      <c r="D12" s="160">
        <v>46976</v>
      </c>
      <c r="E12" s="161"/>
      <c r="F12" s="162">
        <v>42558</v>
      </c>
      <c r="G12" s="163"/>
      <c r="H12" s="164"/>
    </row>
    <row r="13" spans="1:8">
      <c r="A13" s="145"/>
      <c r="B13" s="150"/>
      <c r="C13" s="166"/>
      <c r="D13" s="167">
        <v>96939</v>
      </c>
      <c r="E13" s="168"/>
      <c r="F13" s="169">
        <v>103569</v>
      </c>
      <c r="G13" s="170"/>
      <c r="H13" s="156"/>
    </row>
    <row r="14" spans="1:8">
      <c r="A14" s="157"/>
      <c r="B14" s="158"/>
      <c r="C14" s="159"/>
      <c r="D14" s="160">
        <v>40967</v>
      </c>
      <c r="E14" s="161"/>
      <c r="F14" s="162">
        <v>53531</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4.7300000000000004</v>
      </c>
      <c r="C19" s="171">
        <f>ROUND(VALUE(SUBSTITUTE(実質収支比率等に係る経年分析!G$48,"▲","-")),2)</f>
        <v>4.71</v>
      </c>
      <c r="D19" s="171">
        <f>ROUND(VALUE(SUBSTITUTE(実質収支比率等に係る経年分析!H$48,"▲","-")),2)</f>
        <v>1.31</v>
      </c>
      <c r="E19" s="171">
        <f>ROUND(VALUE(SUBSTITUTE(実質収支比率等に係る経年分析!I$48,"▲","-")),2)</f>
        <v>7.37</v>
      </c>
      <c r="F19" s="171">
        <f>ROUND(VALUE(SUBSTITUTE(実質収支比率等に係る経年分析!J$48,"▲","-")),2)</f>
        <v>7.97</v>
      </c>
    </row>
    <row r="20" spans="1:11">
      <c r="A20" s="171" t="s">
        <v>55</v>
      </c>
      <c r="B20" s="171">
        <f>ROUND(VALUE(SUBSTITUTE(実質収支比率等に係る経年分析!F$47,"▲","-")),2)</f>
        <v>35.340000000000003</v>
      </c>
      <c r="C20" s="171">
        <f>ROUND(VALUE(SUBSTITUTE(実質収支比率等に係る経年分析!G$47,"▲","-")),2)</f>
        <v>37.64</v>
      </c>
      <c r="D20" s="171">
        <f>ROUND(VALUE(SUBSTITUTE(実質収支比率等に係る経年分析!H$47,"▲","-")),2)</f>
        <v>32.44</v>
      </c>
      <c r="E20" s="171">
        <f>ROUND(VALUE(SUBSTITUTE(実質収支比率等に係る経年分析!I$47,"▲","-")),2)</f>
        <v>32.57</v>
      </c>
      <c r="F20" s="171">
        <f>ROUND(VALUE(SUBSTITUTE(実質収支比率等に係る経年分析!J$47,"▲","-")),2)</f>
        <v>35.369999999999997</v>
      </c>
    </row>
    <row r="21" spans="1:11">
      <c r="A21" s="171" t="s">
        <v>56</v>
      </c>
      <c r="B21" s="171">
        <f>IF(ISNUMBER(VALUE(SUBSTITUTE(実質収支比率等に係る経年分析!F$49,"▲","-"))),ROUND(VALUE(SUBSTITUTE(実質収支比率等に係る経年分析!F$49,"▲","-")),2),NA())</f>
        <v>3.34</v>
      </c>
      <c r="C21" s="171">
        <f>IF(ISNUMBER(VALUE(SUBSTITUTE(実質収支比率等に係る経年分析!G$49,"▲","-"))),ROUND(VALUE(SUBSTITUTE(実質収支比率等に係る経年分析!G$49,"▲","-")),2),NA())</f>
        <v>1.8</v>
      </c>
      <c r="D21" s="171">
        <f>IF(ISNUMBER(VALUE(SUBSTITUTE(実質収支比率等に係る経年分析!H$49,"▲","-"))),ROUND(VALUE(SUBSTITUTE(実質収支比率等に係る経年分析!H$49,"▲","-")),2),NA())</f>
        <v>-7.84</v>
      </c>
      <c r="E21" s="171">
        <f>IF(ISNUMBER(VALUE(SUBSTITUTE(実質収支比率等に係る経年分析!I$49,"▲","-"))),ROUND(VALUE(SUBSTITUTE(実質収支比率等に係る経年分析!I$49,"▲","-")),2),NA())</f>
        <v>6.95</v>
      </c>
      <c r="F21" s="171">
        <f>IF(ISNUMBER(VALUE(SUBSTITUTE(実質収支比率等に係る経年分析!J$49,"▲","-"))),ROUND(VALUE(SUBSTITUTE(実質収支比率等に係る経年分析!J$49,"▲","-")),2),NA())</f>
        <v>4.6399999999999997</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農業集落排水事業</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c r="A30" s="172" t="str">
        <f>IF(連結実質赤字比率に係る赤字・黒字の構成分析!C$40="",NA(),連結実質赤字比率に係る赤字・黒字の構成分析!C$40)</f>
        <v>生活排水処理事業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c r="A31" s="172" t="str">
        <f>IF(連結実質赤字比率に係る赤字・黒字の構成分析!C$39="",NA(),連結実質赤字比率に係る赤字・黒字の構成分析!C$39)</f>
        <v>公共下水道事業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c r="A32" s="172" t="str">
        <f>IF(連結実質赤字比率に係る赤字・黒字の構成分析!C$38="",NA(),連結実質赤字比率に係る赤字・黒字の構成分析!C$38)</f>
        <v>国民健康保険診療施設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c r="A33" s="172" t="str">
        <f>IF(連結実質赤字比率に係る赤字・黒字の構成分析!C$37="",NA(),連結実質赤字比率に係る赤字・黒字の構成分析!C$37)</f>
        <v>国民健康保険</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0.28000000000000003</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4.72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7.37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7.96</v>
      </c>
    </row>
    <row r="35" spans="1:16">
      <c r="A35" s="172" t="str">
        <f>IF(連結実質赤字比率に係る赤字・黒字の構成分析!C$35="",NA(),連結実質赤字比率に係る赤字・黒字の構成分析!C$35)</f>
        <v>水道事業</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10.33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11.33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12.35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11.55</v>
      </c>
    </row>
    <row r="36" spans="1:16">
      <c r="A36" s="172" t="str">
        <f>IF(連結実質赤字比率に係る赤字・黒字の構成分析!C$34="",NA(),連結実質赤字比率に係る赤字・黒字の構成分析!C$34)</f>
        <v>病院事業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13.07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12.62</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1358</v>
      </c>
      <c r="E42" s="173"/>
      <c r="F42" s="173"/>
      <c r="G42" s="173">
        <f>'実質公債費比率（分子）の構造'!L$52</f>
        <v>1409</v>
      </c>
      <c r="H42" s="173"/>
      <c r="I42" s="173"/>
      <c r="J42" s="173">
        <f>'実質公債費比率（分子）の構造'!M$52</f>
        <v>1378</v>
      </c>
      <c r="K42" s="173"/>
      <c r="L42" s="173"/>
      <c r="M42" s="173">
        <f>'実質公債費比率（分子）の構造'!N$52</f>
        <v>1396</v>
      </c>
      <c r="N42" s="173"/>
      <c r="O42" s="173"/>
      <c r="P42" s="173">
        <f>'実質公債費比率（分子）の構造'!O$52</f>
        <v>1408</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2</v>
      </c>
      <c r="C44" s="173"/>
      <c r="D44" s="173"/>
      <c r="E44" s="173">
        <f>'実質公債費比率（分子）の構造'!L$50</f>
        <v>2</v>
      </c>
      <c r="F44" s="173"/>
      <c r="G44" s="173"/>
      <c r="H44" s="173">
        <f>'実質公債費比率（分子）の構造'!M$50</f>
        <v>2</v>
      </c>
      <c r="I44" s="173"/>
      <c r="J44" s="173"/>
      <c r="K44" s="173">
        <f>'実質公債費比率（分子）の構造'!N$50</f>
        <v>2</v>
      </c>
      <c r="L44" s="173"/>
      <c r="M44" s="173"/>
      <c r="N44" s="173">
        <f>'実質公債費比率（分子）の構造'!O$50</f>
        <v>2</v>
      </c>
      <c r="O44" s="173"/>
      <c r="P44" s="173"/>
    </row>
    <row r="45" spans="1:16">
      <c r="A45" s="173" t="s">
        <v>66</v>
      </c>
      <c r="B45" s="173">
        <f>'実質公債費比率（分子）の構造'!K$49</f>
        <v>0</v>
      </c>
      <c r="C45" s="173"/>
      <c r="D45" s="173"/>
      <c r="E45" s="173">
        <f>'実質公債費比率（分子）の構造'!L$49</f>
        <v>0</v>
      </c>
      <c r="F45" s="173"/>
      <c r="G45" s="173"/>
      <c r="H45" s="173">
        <f>'実質公債費比率（分子）の構造'!M$49</f>
        <v>1</v>
      </c>
      <c r="I45" s="173"/>
      <c r="J45" s="173"/>
      <c r="K45" s="173">
        <f>'実質公債費比率（分子）の構造'!N$49</f>
        <v>0</v>
      </c>
      <c r="L45" s="173"/>
      <c r="M45" s="173"/>
      <c r="N45" s="173" t="str">
        <f>'実質公債費比率（分子）の構造'!O$49</f>
        <v>-</v>
      </c>
      <c r="O45" s="173"/>
      <c r="P45" s="173"/>
    </row>
    <row r="46" spans="1:16">
      <c r="A46" s="173" t="s">
        <v>67</v>
      </c>
      <c r="B46" s="173">
        <f>'実質公債費比率（分子）の構造'!K$48</f>
        <v>449</v>
      </c>
      <c r="C46" s="173"/>
      <c r="D46" s="173"/>
      <c r="E46" s="173">
        <f>'実質公債費比率（分子）の構造'!L$48</f>
        <v>458</v>
      </c>
      <c r="F46" s="173"/>
      <c r="G46" s="173"/>
      <c r="H46" s="173">
        <f>'実質公債費比率（分子）の構造'!M$48</f>
        <v>451</v>
      </c>
      <c r="I46" s="173"/>
      <c r="J46" s="173"/>
      <c r="K46" s="173">
        <f>'実質公債費比率（分子）の構造'!N$48</f>
        <v>440</v>
      </c>
      <c r="L46" s="173"/>
      <c r="M46" s="173"/>
      <c r="N46" s="173">
        <f>'実質公債費比率（分子）の構造'!O$48</f>
        <v>424</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1566</v>
      </c>
      <c r="C49" s="173"/>
      <c r="D49" s="173"/>
      <c r="E49" s="173">
        <f>'実質公債費比率（分子）の構造'!L$45</f>
        <v>1629</v>
      </c>
      <c r="F49" s="173"/>
      <c r="G49" s="173"/>
      <c r="H49" s="173">
        <f>'実質公債費比率（分子）の構造'!M$45</f>
        <v>1648</v>
      </c>
      <c r="I49" s="173"/>
      <c r="J49" s="173"/>
      <c r="K49" s="173">
        <f>'実質公債費比率（分子）の構造'!N$45</f>
        <v>1562</v>
      </c>
      <c r="L49" s="173"/>
      <c r="M49" s="173"/>
      <c r="N49" s="173">
        <f>'実質公債費比率（分子）の構造'!O$45</f>
        <v>1611</v>
      </c>
      <c r="O49" s="173"/>
      <c r="P49" s="173"/>
    </row>
    <row r="50" spans="1:16">
      <c r="A50" s="173" t="s">
        <v>71</v>
      </c>
      <c r="B50" s="173" t="e">
        <f>NA()</f>
        <v>#N/A</v>
      </c>
      <c r="C50" s="173">
        <f>IF(ISNUMBER('実質公債費比率（分子）の構造'!K$53),'実質公債費比率（分子）の構造'!K$53,NA())</f>
        <v>659</v>
      </c>
      <c r="D50" s="173" t="e">
        <f>NA()</f>
        <v>#N/A</v>
      </c>
      <c r="E50" s="173" t="e">
        <f>NA()</f>
        <v>#N/A</v>
      </c>
      <c r="F50" s="173">
        <f>IF(ISNUMBER('実質公債費比率（分子）の構造'!L$53),'実質公債費比率（分子）の構造'!L$53,NA())</f>
        <v>680</v>
      </c>
      <c r="G50" s="173" t="e">
        <f>NA()</f>
        <v>#N/A</v>
      </c>
      <c r="H50" s="173" t="e">
        <f>NA()</f>
        <v>#N/A</v>
      </c>
      <c r="I50" s="173">
        <f>IF(ISNUMBER('実質公債費比率（分子）の構造'!M$53),'実質公債費比率（分子）の構造'!M$53,NA())</f>
        <v>724</v>
      </c>
      <c r="J50" s="173" t="e">
        <f>NA()</f>
        <v>#N/A</v>
      </c>
      <c r="K50" s="173" t="e">
        <f>NA()</f>
        <v>#N/A</v>
      </c>
      <c r="L50" s="173">
        <f>IF(ISNUMBER('実質公債費比率（分子）の構造'!N$53),'実質公債費比率（分子）の構造'!N$53,NA())</f>
        <v>608</v>
      </c>
      <c r="M50" s="173" t="e">
        <f>NA()</f>
        <v>#N/A</v>
      </c>
      <c r="N50" s="173" t="e">
        <f>NA()</f>
        <v>#N/A</v>
      </c>
      <c r="O50" s="173">
        <f>IF(ISNUMBER('実質公債費比率（分子）の構造'!O$53),'実質公債費比率（分子）の構造'!O$53,NA())</f>
        <v>629</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12914</v>
      </c>
      <c r="E56" s="172"/>
      <c r="F56" s="172"/>
      <c r="G56" s="172">
        <f>'将来負担比率（分子）の構造'!J$52</f>
        <v>12520</v>
      </c>
      <c r="H56" s="172"/>
      <c r="I56" s="172"/>
      <c r="J56" s="172">
        <f>'将来負担比率（分子）の構造'!K$52</f>
        <v>11828</v>
      </c>
      <c r="K56" s="172"/>
      <c r="L56" s="172"/>
      <c r="M56" s="172">
        <f>'将来負担比率（分子）の構造'!L$52</f>
        <v>11602</v>
      </c>
      <c r="N56" s="172"/>
      <c r="O56" s="172"/>
      <c r="P56" s="172">
        <f>'将来負担比率（分子）の構造'!M$52</f>
        <v>11037</v>
      </c>
    </row>
    <row r="57" spans="1:16">
      <c r="A57" s="172" t="s">
        <v>42</v>
      </c>
      <c r="B57" s="172"/>
      <c r="C57" s="172"/>
      <c r="D57" s="172">
        <f>'将来負担比率（分子）の構造'!I$51</f>
        <v>816</v>
      </c>
      <c r="E57" s="172"/>
      <c r="F57" s="172"/>
      <c r="G57" s="172">
        <f>'将来負担比率（分子）の構造'!J$51</f>
        <v>775</v>
      </c>
      <c r="H57" s="172"/>
      <c r="I57" s="172"/>
      <c r="J57" s="172">
        <f>'将来負担比率（分子）の構造'!K$51</f>
        <v>715</v>
      </c>
      <c r="K57" s="172"/>
      <c r="L57" s="172"/>
      <c r="M57" s="172">
        <f>'将来負担比率（分子）の構造'!L$51</f>
        <v>661</v>
      </c>
      <c r="N57" s="172"/>
      <c r="O57" s="172"/>
      <c r="P57" s="172">
        <f>'将来負担比率（分子）の構造'!M$51</f>
        <v>595</v>
      </c>
    </row>
    <row r="58" spans="1:16">
      <c r="A58" s="172" t="s">
        <v>41</v>
      </c>
      <c r="B58" s="172"/>
      <c r="C58" s="172"/>
      <c r="D58" s="172">
        <f>'将来負担比率（分子）の構造'!I$50</f>
        <v>5329</v>
      </c>
      <c r="E58" s="172"/>
      <c r="F58" s="172"/>
      <c r="G58" s="172">
        <f>'将来負担比率（分子）の構造'!J$50</f>
        <v>5256</v>
      </c>
      <c r="H58" s="172"/>
      <c r="I58" s="172"/>
      <c r="J58" s="172">
        <f>'将来負担比率（分子）の構造'!K$50</f>
        <v>4681</v>
      </c>
      <c r="K58" s="172"/>
      <c r="L58" s="172"/>
      <c r="M58" s="172">
        <f>'将来負担比率（分子）の構造'!L$50</f>
        <v>4731</v>
      </c>
      <c r="N58" s="172"/>
      <c r="O58" s="172"/>
      <c r="P58" s="172">
        <f>'将来負担比率（分子）の構造'!M$50</f>
        <v>4889</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732</v>
      </c>
      <c r="C62" s="172"/>
      <c r="D62" s="172"/>
      <c r="E62" s="172">
        <f>'将来負担比率（分子）の構造'!J$45</f>
        <v>617</v>
      </c>
      <c r="F62" s="172"/>
      <c r="G62" s="172"/>
      <c r="H62" s="172">
        <f>'将来負担比率（分子）の構造'!K$45</f>
        <v>588</v>
      </c>
      <c r="I62" s="172"/>
      <c r="J62" s="172"/>
      <c r="K62" s="172">
        <f>'将来負担比率（分子）の構造'!L$45</f>
        <v>631</v>
      </c>
      <c r="L62" s="172"/>
      <c r="M62" s="172"/>
      <c r="N62" s="172">
        <f>'将来負担比率（分子）の構造'!M$45</f>
        <v>555</v>
      </c>
      <c r="O62" s="172"/>
      <c r="P62" s="172"/>
    </row>
    <row r="63" spans="1:16">
      <c r="A63" s="172" t="s">
        <v>34</v>
      </c>
      <c r="B63" s="172">
        <f>'将来負担比率（分子）の構造'!I$44</f>
        <v>16</v>
      </c>
      <c r="C63" s="172"/>
      <c r="D63" s="172"/>
      <c r="E63" s="172">
        <f>'将来負担比率（分子）の構造'!J$44</f>
        <v>14</v>
      </c>
      <c r="F63" s="172"/>
      <c r="G63" s="172"/>
      <c r="H63" s="172">
        <f>'将来負担比率（分子）の構造'!K$44</f>
        <v>12</v>
      </c>
      <c r="I63" s="172"/>
      <c r="J63" s="172"/>
      <c r="K63" s="172">
        <f>'将来負担比率（分子）の構造'!L$44</f>
        <v>12</v>
      </c>
      <c r="L63" s="172"/>
      <c r="M63" s="172"/>
      <c r="N63" s="172">
        <f>'将来負担比率（分子）の構造'!M$44</f>
        <v>10</v>
      </c>
      <c r="O63" s="172"/>
      <c r="P63" s="172"/>
    </row>
    <row r="64" spans="1:16">
      <c r="A64" s="172" t="s">
        <v>33</v>
      </c>
      <c r="B64" s="172">
        <f>'将来負担比率（分子）の構造'!I$43</f>
        <v>5288</v>
      </c>
      <c r="C64" s="172"/>
      <c r="D64" s="172"/>
      <c r="E64" s="172">
        <f>'将来負担比率（分子）の構造'!J$43</f>
        <v>5093</v>
      </c>
      <c r="F64" s="172"/>
      <c r="G64" s="172"/>
      <c r="H64" s="172">
        <f>'将来負担比率（分子）の構造'!K$43</f>
        <v>4911</v>
      </c>
      <c r="I64" s="172"/>
      <c r="J64" s="172"/>
      <c r="K64" s="172">
        <f>'将来負担比率（分子）の構造'!L$43</f>
        <v>4613</v>
      </c>
      <c r="L64" s="172"/>
      <c r="M64" s="172"/>
      <c r="N64" s="172">
        <f>'将来負担比率（分子）の構造'!M$43</f>
        <v>4215</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14514</v>
      </c>
      <c r="C66" s="172"/>
      <c r="D66" s="172"/>
      <c r="E66" s="172">
        <f>'将来負担比率（分子）の構造'!J$41</f>
        <v>13913</v>
      </c>
      <c r="F66" s="172"/>
      <c r="G66" s="172"/>
      <c r="H66" s="172">
        <f>'将来負担比率（分子）の構造'!K$41</f>
        <v>13215</v>
      </c>
      <c r="I66" s="172"/>
      <c r="J66" s="172"/>
      <c r="K66" s="172">
        <f>'将来負担比率（分子）の構造'!L$41</f>
        <v>12797</v>
      </c>
      <c r="L66" s="172"/>
      <c r="M66" s="172"/>
      <c r="N66" s="172">
        <f>'将来負担比率（分子）の構造'!M$41</f>
        <v>12248</v>
      </c>
      <c r="O66" s="172"/>
      <c r="P66" s="172"/>
    </row>
    <row r="67" spans="1:16">
      <c r="A67" s="172" t="s">
        <v>75</v>
      </c>
      <c r="B67" s="172" t="e">
        <f>NA()</f>
        <v>#N/A</v>
      </c>
      <c r="C67" s="172">
        <f>IF(ISNUMBER('将来負担比率（分子）の構造'!I$53), IF('将来負担比率（分子）の構造'!I$53 &lt; 0, 0, '将来負担比率（分子）の構造'!I$53), NA())</f>
        <v>1491</v>
      </c>
      <c r="D67" s="172" t="e">
        <f>NA()</f>
        <v>#N/A</v>
      </c>
      <c r="E67" s="172" t="e">
        <f>NA()</f>
        <v>#N/A</v>
      </c>
      <c r="F67" s="172">
        <f>IF(ISNUMBER('将来負担比率（分子）の構造'!J$53), IF('将来負担比率（分子）の構造'!J$53 &lt; 0, 0, '将来負担比率（分子）の構造'!J$53), NA())</f>
        <v>1086</v>
      </c>
      <c r="G67" s="172" t="e">
        <f>NA()</f>
        <v>#N/A</v>
      </c>
      <c r="H67" s="172" t="e">
        <f>NA()</f>
        <v>#N/A</v>
      </c>
      <c r="I67" s="172">
        <f>IF(ISNUMBER('将来負担比率（分子）の構造'!K$53), IF('将来負担比率（分子）の構造'!K$53 &lt; 0, 0, '将来負担比率（分子）の構造'!K$53), NA())</f>
        <v>1501</v>
      </c>
      <c r="J67" s="172" t="e">
        <f>NA()</f>
        <v>#N/A</v>
      </c>
      <c r="K67" s="172" t="e">
        <f>NA()</f>
        <v>#N/A</v>
      </c>
      <c r="L67" s="172">
        <f>IF(ISNUMBER('将来負担比率（分子）の構造'!L$53), IF('将来負担比率（分子）の構造'!L$53 &lt; 0, 0, '将来負担比率（分子）の構造'!L$53), NA())</f>
        <v>1058</v>
      </c>
      <c r="M67" s="172" t="e">
        <f>NA()</f>
        <v>#N/A</v>
      </c>
      <c r="N67" s="172" t="e">
        <f>NA()</f>
        <v>#N/A</v>
      </c>
      <c r="O67" s="172">
        <f>IF(ISNUMBER('将来負担比率（分子）の構造'!M$53), IF('将来負担比率（分子）の構造'!M$53 &lt; 0, 0, '将来負担比率（分子）の構造'!M$53), NA())</f>
        <v>506</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2184</v>
      </c>
      <c r="C72" s="176">
        <f>基金残高に係る経年分析!G55</f>
        <v>2243</v>
      </c>
      <c r="D72" s="176">
        <f>基金残高に係る経年分析!H55</f>
        <v>2514</v>
      </c>
    </row>
    <row r="73" spans="1:16">
      <c r="A73" s="175" t="s">
        <v>78</v>
      </c>
      <c r="B73" s="176">
        <f>基金残高に係る経年分析!F56</f>
        <v>602</v>
      </c>
      <c r="C73" s="176">
        <f>基金残高に係る経年分析!G56</f>
        <v>598</v>
      </c>
      <c r="D73" s="176">
        <f>基金残高に係る経年分析!H56</f>
        <v>593</v>
      </c>
    </row>
    <row r="74" spans="1:16">
      <c r="A74" s="175" t="s">
        <v>79</v>
      </c>
      <c r="B74" s="176">
        <f>基金残高に係る経年分析!F57</f>
        <v>2700</v>
      </c>
      <c r="C74" s="176">
        <f>基金残高に係る経年分析!G57</f>
        <v>2647</v>
      </c>
      <c r="D74" s="176">
        <f>基金残高に係る経年分析!H57</f>
        <v>2560</v>
      </c>
    </row>
  </sheetData>
  <sheetProtection algorithmName="SHA-512" hashValue="CPRyBhZZz4tgUuOUi7lmvLbEpT42d+Lta24BOaZBU2frpeUNRbBcGctybSOmLiD90hgzyZxuKD6oT5JWvhA9Pg==" saltValue="ZslQrAHWDLsYCe4hwIikB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佐々木悠伍</cp:lastModifiedBy>
  <cp:lastPrinted>2023-03-24T11:12:25Z</cp:lastPrinted>
  <dcterms:created xsi:type="dcterms:W3CDTF">2023-02-20T03:49:00Z</dcterms:created>
  <dcterms:modified xsi:type="dcterms:W3CDTF">2023-03-24T12:54:20Z</dcterms:modified>
  <cp:category/>
</cp:coreProperties>
</file>