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n54fl01\共有\水道事業所\管理係\08-3経営比較分析\（Ｒ２年度決算）\洋野町（分析表）\上水道【経営比較分析表】2020_035076_46_010\"/>
    </mc:Choice>
  </mc:AlternateContent>
  <xr:revisionPtr revIDLastSave="0" documentId="13_ncr:1_{1E0BE5F2-C2D4-41F2-AC95-DA19BC87013D}" xr6:coauthVersionLast="40" xr6:coauthVersionMax="40" xr10:uidLastSave="{00000000-0000-0000-0000-000000000000}"/>
  <workbookProtection workbookAlgorithmName="SHA-512" workbookHashValue="+qAsvpZdZB8uyQXnSEqNbQ4jZExiscq0KMB9doGNJJYW7mJ69eoNV1qchnE2SmZ1XslxpKkzgOF8NZd7h354PA==" workbookSaltValue="pdDMeZrHdA5HX/+r7tB9/A=="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<sst xmlns="http://schemas.openxmlformats.org/spreadsheetml/2006/main" count="228" uniqueCount="113">
  <si>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</si>
  <si>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</si>
  <si>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</si>
  <si>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</si>
  <si>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</si>
  <si>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</si>
  <si>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</si>
  <si>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</si>
  <si>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</si>
  <si>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</si>
  <si>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</si>
  <si>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</si>
  <si>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</si>
  <si>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</si>
  <si>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</si>
  <si>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</si>
  <si>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</si>
  <si>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</si>
  <si>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</si>
  <si>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</si>
  <si>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</si>
  <si>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</si>
  <si>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</si>
  <si>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</si>
  <si>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</si>
  <si>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</si>
  <si>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</si>
  <si>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</si>
  <si>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</si>
  <si>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</si>
  <si>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</si>
  <si>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</si>
  <si>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</si>
  <si>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</si>
  <si>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</si>
  <si>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</si>
  <si>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</si>
  <si>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</si>
  <si>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</si>
  <si>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</si>
  <si>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</si>
  <si>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</si>
  <si>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</si>
  <si>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</si>
  <si>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</si>
  <si>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</si>
  <si>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</si>
  <si>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</si>
  <si>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</si>
  <si>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</si>
  <si>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</si>
  <si>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</si>
  <si>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</si>
  <si>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</si>
  <si>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</si>
  <si>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</si>
  <si>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</si>
  <si>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</si>
  <si>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</si>
  <si>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</si>
  <si>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</si>
  <si>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</si>
  <si>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</si>
  <si>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</si>
  <si>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</si>
  <si>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</si>
  <si>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</si>
  <si>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</si>
  <si>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</si>
  <si>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</si>
  <si>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</si>
  <si>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</si>
  <si>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</si>
  <si>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</si>
  <si>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</si>
  <si>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</si>
  <si>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</si>
  <si>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</si>
  <si>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</si>
  <si>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</si>
  <si>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</si>
  <si>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</si>
  <si>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</si>
  <si>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</si>
  <si>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</si>
  <si>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</si>
  <si>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</si>
  <si>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</si>
  <si>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</si>
  <si>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</si>
  <si>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</si>
  <si>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</si>
  <si>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洋野町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</si>
  <si>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</si>
  <si>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</si>
  <si>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</si>
  <si>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</si>
  <si>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</si>
  <si>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</si>
  <si>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</si>
  <si>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</si>
  <si>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</si>
  <si>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</si>
  <si>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</si>
  <si>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</si>
  <si>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</si>
  <si>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</si>
  <si>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</si>
  <si>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</si>
  <si>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</si>
  <si>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本町の水道施設の多くは平成元年度から平成22年度にかけて管路更新等を実施していることから管路経年劣化率が低い状況にある。
　しかし、機械設備等はすでに耐用年数が経過した割合が７割を超えており、アセットマネジメントを活用した、計画的な更新が喫緊の課題である。</t>
    <rPh sb="1" eb="3">
      <t>ホンチョウ</t>
    </rPh>
    <rPh sb="4" eb="6">
      <t>スイドウ</t>
    </rPh>
    <rPh sb="6" eb="8">
      <t>シセツ</t>
    </rPh>
    <rPh sb="9" eb="10">
      <t>オオ</t>
    </rPh>
    <rPh sb="12" eb="14">
      <t>ヘイセイ</t>
    </rPh>
    <rPh sb="14" eb="15">
      <t>モト</t>
    </rPh>
    <rPh sb="15" eb="17">
      <t>ネンド</t>
    </rPh>
    <rPh sb="19" eb="21">
      <t>ヘイセイ</t>
    </rPh>
    <rPh sb="23" eb="25">
      <t>ネンド</t>
    </rPh>
    <rPh sb="29" eb="31">
      <t>カンロ</t>
    </rPh>
    <rPh sb="31" eb="33">
      <t>コウシン</t>
    </rPh>
    <rPh sb="33" eb="34">
      <t>トウ</t>
    </rPh>
    <rPh sb="35" eb="37">
      <t>ジッシ</t>
    </rPh>
    <rPh sb="45" eb="47">
      <t>カンロ</t>
    </rPh>
    <rPh sb="47" eb="49">
      <t>ケイネン</t>
    </rPh>
    <rPh sb="49" eb="51">
      <t>レッカ</t>
    </rPh>
    <rPh sb="51" eb="52">
      <t>リツ</t>
    </rPh>
    <rPh sb="53" eb="54">
      <t>ヒク</t>
    </rPh>
    <rPh sb="55" eb="57">
      <t>ジョウキョウ</t>
    </rPh>
    <rPh sb="67" eb="69">
      <t>キカイ</t>
    </rPh>
    <rPh sb="69" eb="71">
      <t>セツビ</t>
    </rPh>
    <rPh sb="71" eb="72">
      <t>トウ</t>
    </rPh>
    <rPh sb="76" eb="78">
      <t>タイヨウ</t>
    </rPh>
    <rPh sb="78" eb="80">
      <t>ネンスウ</t>
    </rPh>
    <rPh sb="81" eb="83">
      <t>ケイカ</t>
    </rPh>
    <rPh sb="85" eb="87">
      <t>ワリアイ</t>
    </rPh>
    <rPh sb="89" eb="90">
      <t>ワリ</t>
    </rPh>
    <rPh sb="91" eb="92">
      <t>コ</t>
    </rPh>
    <rPh sb="108" eb="110">
      <t>カツヨウ</t>
    </rPh>
    <rPh sb="113" eb="115">
      <t>ケイカク</t>
    </rPh>
    <rPh sb="115" eb="116">
      <t>テキ</t>
    </rPh>
    <rPh sb="117" eb="119">
      <t>コウシン</t>
    </rPh>
    <rPh sb="120" eb="122">
      <t>キッキン</t>
    </rPh>
    <rPh sb="123" eb="125">
      <t>カダイ</t>
    </rPh>
    <phoneticPr fontId="4"/>
  </si>
  <si>
    <t>　全体的課題としては、施設の維持更新に係る費用が膨大であることから、本年度計画見直しが予定されている、経営戦略に基づき、中・長期的に安定した経営が維持されるように、計画的に施設の更新を実施していくとともに、自主財源である、水道料金の見直しを計画的に図っていく必要がある。</t>
    <rPh sb="1" eb="3">
      <t>ゼンタイ</t>
    </rPh>
    <rPh sb="3" eb="4">
      <t>テキ</t>
    </rPh>
    <rPh sb="4" eb="6">
      <t>カダイ</t>
    </rPh>
    <rPh sb="11" eb="13">
      <t>シセツ</t>
    </rPh>
    <rPh sb="14" eb="16">
      <t>イジ</t>
    </rPh>
    <rPh sb="16" eb="18">
      <t>コウシン</t>
    </rPh>
    <rPh sb="19" eb="20">
      <t>カカ</t>
    </rPh>
    <rPh sb="21" eb="23">
      <t>ヒヨウ</t>
    </rPh>
    <rPh sb="24" eb="26">
      <t>ボウダイ</t>
    </rPh>
    <rPh sb="34" eb="37">
      <t>ホンネンド</t>
    </rPh>
    <rPh sb="37" eb="39">
      <t>ケイカク</t>
    </rPh>
    <rPh sb="39" eb="41">
      <t>ミナオ</t>
    </rPh>
    <rPh sb="43" eb="45">
      <t>ヨテイ</t>
    </rPh>
    <rPh sb="51" eb="53">
      <t>ケイエイ</t>
    </rPh>
    <rPh sb="53" eb="55">
      <t>センリャク</t>
    </rPh>
    <rPh sb="56" eb="57">
      <t>モト</t>
    </rPh>
    <rPh sb="60" eb="61">
      <t>チュウ</t>
    </rPh>
    <rPh sb="62" eb="64">
      <t>チョウキ</t>
    </rPh>
    <rPh sb="64" eb="65">
      <t>テキ</t>
    </rPh>
    <rPh sb="66" eb="68">
      <t>アンテイ</t>
    </rPh>
    <rPh sb="70" eb="72">
      <t>ケイエイ</t>
    </rPh>
    <rPh sb="73" eb="75">
      <t>イジ</t>
    </rPh>
    <rPh sb="82" eb="84">
      <t>ケイカク</t>
    </rPh>
    <rPh sb="84" eb="85">
      <t>テキ</t>
    </rPh>
    <rPh sb="86" eb="88">
      <t>シセツ</t>
    </rPh>
    <rPh sb="89" eb="91">
      <t>コウシン</t>
    </rPh>
    <rPh sb="92" eb="94">
      <t>ジッシ</t>
    </rPh>
    <rPh sb="103" eb="105">
      <t>ジシュ</t>
    </rPh>
    <rPh sb="105" eb="107">
      <t>ザイゲン</t>
    </rPh>
    <rPh sb="111" eb="113">
      <t>スイドウ</t>
    </rPh>
    <rPh sb="113" eb="115">
      <t>リョウキン</t>
    </rPh>
    <rPh sb="116" eb="118">
      <t>ミナオ</t>
    </rPh>
    <rPh sb="120" eb="123">
      <t>ケイカクテキ</t>
    </rPh>
    <rPh sb="124" eb="125">
      <t>ハカ</t>
    </rPh>
    <rPh sb="129" eb="131">
      <t>ヒツヨウ</t>
    </rPh>
    <phoneticPr fontId="4"/>
  </si>
  <si>
    <t>　本町の水道事業は、平成29年3月末に認可を受け簡易水道事業を廃止して上水道事業に統合したほか、令和元年６月から旧市町村単位の水道料金を改正統一し経営改善を図ったところである。
　経常収支比率は、100％を超え、欠損金もないことから、健全経営を図っているように見えるものの、料金回収率が低いことや、企業債残高対給水収益比率が高いことは、短期的には、一般会計からの繰出基準外の繰出に頼っている面と、将来の負担が大きく経営を圧迫することを示しているものである。また、今後人口減少等による水需要の低下が予想されることから、長期的な安定経営のため、施設のダウンサイジング、一部業務の民間委託や広域的取り組みを推進し、経費削減に努めるとともに、現状を町民に丁寧な説明と説得ある資料に基づき見える化を図り、適切な料金設定への理解を図っていかなければならない。</t>
    <rPh sb="1" eb="3">
      <t>ホンチョウ</t>
    </rPh>
    <rPh sb="4" eb="6">
      <t>スイドウ</t>
    </rPh>
    <rPh sb="6" eb="8">
      <t>ジギョウ</t>
    </rPh>
    <rPh sb="10" eb="12">
      <t>ヘイセイ</t>
    </rPh>
    <rPh sb="14" eb="15">
      <t>ネン</t>
    </rPh>
    <rPh sb="16" eb="17">
      <t>ツキ</t>
    </rPh>
    <rPh sb="17" eb="18">
      <t>マツ</t>
    </rPh>
    <rPh sb="19" eb="21">
      <t>ニンカ</t>
    </rPh>
    <rPh sb="22" eb="23">
      <t>ウ</t>
    </rPh>
    <rPh sb="24" eb="26">
      <t>カンイ</t>
    </rPh>
    <rPh sb="26" eb="28">
      <t>スイドウ</t>
    </rPh>
    <rPh sb="28" eb="30">
      <t>ジギョウ</t>
    </rPh>
    <rPh sb="31" eb="33">
      <t>ハイシ</t>
    </rPh>
    <rPh sb="35" eb="36">
      <t>ジョウ</t>
    </rPh>
    <rPh sb="36" eb="38">
      <t>スイドウ</t>
    </rPh>
    <rPh sb="38" eb="40">
      <t>ジギョウ</t>
    </rPh>
    <rPh sb="41" eb="43">
      <t>トウゴウ</t>
    </rPh>
    <rPh sb="48" eb="49">
      <t>レイ</t>
    </rPh>
    <rPh sb="49" eb="50">
      <t>ワ</t>
    </rPh>
    <rPh sb="50" eb="51">
      <t>モト</t>
    </rPh>
    <rPh sb="51" eb="52">
      <t>ネン</t>
    </rPh>
    <rPh sb="53" eb="54">
      <t>ツキ</t>
    </rPh>
    <rPh sb="56" eb="57">
      <t>キュウ</t>
    </rPh>
    <rPh sb="57" eb="60">
      <t>シチョウソン</t>
    </rPh>
    <rPh sb="60" eb="62">
      <t>タンイ</t>
    </rPh>
    <rPh sb="63" eb="65">
      <t>スイドウ</t>
    </rPh>
    <rPh sb="65" eb="67">
      <t>リョウキン</t>
    </rPh>
    <rPh sb="68" eb="70">
      <t>カイセイ</t>
    </rPh>
    <rPh sb="70" eb="72">
      <t>トウイツ</t>
    </rPh>
    <rPh sb="73" eb="75">
      <t>ケイエイ</t>
    </rPh>
    <rPh sb="75" eb="77">
      <t>カイゼン</t>
    </rPh>
    <rPh sb="78" eb="79">
      <t>ハカ</t>
    </rPh>
    <rPh sb="90" eb="92">
      <t>ケイジョウ</t>
    </rPh>
    <rPh sb="92" eb="94">
      <t>シュウシ</t>
    </rPh>
    <rPh sb="94" eb="96">
      <t>ヒリツ</t>
    </rPh>
    <rPh sb="103" eb="104">
      <t>コ</t>
    </rPh>
    <rPh sb="106" eb="108">
      <t>ケッソン</t>
    </rPh>
    <rPh sb="108" eb="109">
      <t>キン</t>
    </rPh>
    <rPh sb="117" eb="119">
      <t>ケンゼン</t>
    </rPh>
    <rPh sb="119" eb="121">
      <t>ケイエイ</t>
    </rPh>
    <rPh sb="122" eb="123">
      <t>ハカ</t>
    </rPh>
    <rPh sb="130" eb="131">
      <t>ミ</t>
    </rPh>
    <rPh sb="137" eb="139">
      <t>リョウキン</t>
    </rPh>
    <rPh sb="139" eb="141">
      <t>カイシュウ</t>
    </rPh>
    <rPh sb="141" eb="142">
      <t>リツ</t>
    </rPh>
    <rPh sb="143" eb="144">
      <t>ヒク</t>
    </rPh>
    <rPh sb="149" eb="151">
      <t>キギョウ</t>
    </rPh>
    <rPh sb="151" eb="152">
      <t>サイ</t>
    </rPh>
    <rPh sb="152" eb="154">
      <t>ザンダカ</t>
    </rPh>
    <rPh sb="154" eb="155">
      <t>タイ</t>
    </rPh>
    <rPh sb="155" eb="157">
      <t>キュウスイ</t>
    </rPh>
    <rPh sb="157" eb="159">
      <t>シュウエキ</t>
    </rPh>
    <rPh sb="159" eb="161">
      <t>ヒリツ</t>
    </rPh>
    <rPh sb="162" eb="163">
      <t>タカ</t>
    </rPh>
    <rPh sb="168" eb="170">
      <t>タンキ</t>
    </rPh>
    <rPh sb="170" eb="171">
      <t>テキ</t>
    </rPh>
    <rPh sb="174" eb="176">
      <t>イッパン</t>
    </rPh>
    <rPh sb="176" eb="178">
      <t>カイケイ</t>
    </rPh>
    <rPh sb="181" eb="183">
      <t>クリダ</t>
    </rPh>
    <rPh sb="183" eb="185">
      <t>キジュン</t>
    </rPh>
    <rPh sb="185" eb="186">
      <t>ガイ</t>
    </rPh>
    <rPh sb="187" eb="189">
      <t>クリダ</t>
    </rPh>
    <rPh sb="190" eb="191">
      <t>タヨ</t>
    </rPh>
    <rPh sb="195" eb="196">
      <t>メン</t>
    </rPh>
    <rPh sb="198" eb="200">
      <t>ショウライ</t>
    </rPh>
    <rPh sb="201" eb="203">
      <t>フタン</t>
    </rPh>
    <rPh sb="204" eb="205">
      <t>オオ</t>
    </rPh>
    <rPh sb="207" eb="209">
      <t>ケイエイ</t>
    </rPh>
    <rPh sb="210" eb="212">
      <t>アッパク</t>
    </rPh>
    <rPh sb="217" eb="218">
      <t>シメ</t>
    </rPh>
    <rPh sb="231" eb="233">
      <t>コンゴ</t>
    </rPh>
    <rPh sb="233" eb="235">
      <t>ジンコウ</t>
    </rPh>
    <rPh sb="235" eb="237">
      <t>ゲンショウ</t>
    </rPh>
    <rPh sb="237" eb="238">
      <t>トウ</t>
    </rPh>
    <rPh sb="241" eb="242">
      <t>ミズ</t>
    </rPh>
    <rPh sb="242" eb="244">
      <t>ジュヨウ</t>
    </rPh>
    <rPh sb="245" eb="247">
      <t>テイカ</t>
    </rPh>
    <rPh sb="248" eb="250">
      <t>ヨソウ</t>
    </rPh>
    <rPh sb="258" eb="260">
      <t>チョウキ</t>
    </rPh>
    <rPh sb="260" eb="261">
      <t>テキ</t>
    </rPh>
    <rPh sb="262" eb="264">
      <t>アンテイ</t>
    </rPh>
    <rPh sb="264" eb="266">
      <t>ケイエイ</t>
    </rPh>
    <rPh sb="270" eb="272">
      <t>シセツ</t>
    </rPh>
    <rPh sb="282" eb="284">
      <t>イチブ</t>
    </rPh>
    <rPh sb="284" eb="286">
      <t>ギョウム</t>
    </rPh>
    <rPh sb="287" eb="289">
      <t>ミンカン</t>
    </rPh>
    <rPh sb="289" eb="291">
      <t>イタク</t>
    </rPh>
    <rPh sb="292" eb="294">
      <t>コウイキ</t>
    </rPh>
    <rPh sb="294" eb="295">
      <t>テキ</t>
    </rPh>
    <rPh sb="295" eb="296">
      <t>ト</t>
    </rPh>
    <rPh sb="297" eb="298">
      <t>ク</t>
    </rPh>
    <rPh sb="300" eb="302">
      <t>スイシン</t>
    </rPh>
    <rPh sb="304" eb="306">
      <t>ケイヒ</t>
    </rPh>
    <rPh sb="306" eb="308">
      <t>サクゲン</t>
    </rPh>
    <rPh sb="309" eb="310">
      <t>ツト</t>
    </rPh>
    <rPh sb="317" eb="319">
      <t>ゲンジョウ</t>
    </rPh>
    <rPh sb="320" eb="322">
      <t>チョウミン</t>
    </rPh>
    <rPh sb="323" eb="325">
      <t>テイネイ</t>
    </rPh>
    <rPh sb="326" eb="328">
      <t>セツメイ</t>
    </rPh>
    <rPh sb="329" eb="331">
      <t>セットク</t>
    </rPh>
    <rPh sb="333" eb="335">
      <t>シリョウ</t>
    </rPh>
    <rPh sb="336" eb="337">
      <t>モト</t>
    </rPh>
    <rPh sb="339" eb="340">
      <t>ミ</t>
    </rPh>
    <rPh sb="342" eb="343">
      <t>カ</t>
    </rPh>
    <rPh sb="344" eb="345">
      <t>ハカ</t>
    </rPh>
    <rPh sb="347" eb="349">
      <t>テキセツ</t>
    </rPh>
    <rPh sb="350" eb="352">
      <t>リョウキン</t>
    </rPh>
    <rPh sb="352" eb="354">
      <t>セッテイ</t>
    </rPh>
    <rPh sb="356" eb="358">
      <t>リカイ</t>
    </rPh>
    <rPh sb="359" eb="360">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</si>
</sst>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B9D-452D-8F59-5AD3719E7C31}"/>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0.39</c:v>
                </c:pt>
                <c:pt idx="2">
                  <c:v>0.43</c:v>
                </c:pt>
                <c:pt idx="3">
                  <c:v>0.42</c:v>
                </c:pt>
                <c:pt idx="4">
                  <c:v>0.44</c:v>
                </c:pt>
              </c:numCache>
            </c:numRef>
          </c:val>
          <c:smooth val="0"/>
          <c:extLst>
            <c:ext xmlns:c16="http://schemas.microsoft.com/office/drawing/2014/chart" uri="{C3380CC4-5D6E-409C-BE32-E72D297353CC}">
              <c16:uniqueId val="{00000001-CB9D-452D-8F59-5AD3719E7C31}"/>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45.83</c:v>
                </c:pt>
                <c:pt idx="1">
                  <c:v>32.82</c:v>
                </c:pt>
                <c:pt idx="2">
                  <c:v>32.49</c:v>
                </c:pt>
                <c:pt idx="3">
                  <c:v>31.41</c:v>
                </c:pt>
                <c:pt idx="4">
                  <c:v>33.049999999999997</c:v>
                </c:pt>
              </c:numCache>
            </c:numRef>
          </c:val>
          <c:extLst>
            <c:ext xmlns:c16="http://schemas.microsoft.com/office/drawing/2014/chart" uri="{C3380CC4-5D6E-409C-BE32-E72D297353CC}">
              <c16:uniqueId val="{00000000-89A5-45B9-9F30-F3FC22D5F74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55.88</c:v>
                </c:pt>
                <c:pt idx="2">
                  <c:v>55.22</c:v>
                </c:pt>
                <c:pt idx="3">
                  <c:v>54.05</c:v>
                </c:pt>
                <c:pt idx="4">
                  <c:v>54.43</c:v>
                </c:pt>
              </c:numCache>
            </c:numRef>
          </c:val>
          <c:smooth val="0"/>
          <c:extLst>
            <c:ext xmlns:c16="http://schemas.microsoft.com/office/drawing/2014/chart" uri="{C3380CC4-5D6E-409C-BE32-E72D297353CC}">
              <c16:uniqueId val="{00000001-89A5-45B9-9F30-F3FC22D5F74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76.349999999999994</c:v>
                </c:pt>
                <c:pt idx="1">
                  <c:v>80.05</c:v>
                </c:pt>
                <c:pt idx="2">
                  <c:v>80.69</c:v>
                </c:pt>
                <c:pt idx="3">
                  <c:v>83.54</c:v>
                </c:pt>
                <c:pt idx="4">
                  <c:v>80.98</c:v>
                </c:pt>
              </c:numCache>
            </c:numRef>
          </c:val>
          <c:extLst>
            <c:ext xmlns:c16="http://schemas.microsoft.com/office/drawing/2014/chart" uri="{C3380CC4-5D6E-409C-BE32-E72D297353CC}">
              <c16:uniqueId val="{00000000-E81E-468E-BA4C-AB349FAC670E}"/>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80.989999999999995</c:v>
                </c:pt>
                <c:pt idx="2">
                  <c:v>80.930000000000007</c:v>
                </c:pt>
                <c:pt idx="3">
                  <c:v>80.510000000000005</c:v>
                </c:pt>
                <c:pt idx="4">
                  <c:v>79.44</c:v>
                </c:pt>
              </c:numCache>
            </c:numRef>
          </c:val>
          <c:smooth val="0"/>
          <c:extLst>
            <c:ext xmlns:c16="http://schemas.microsoft.com/office/drawing/2014/chart" uri="{C3380CC4-5D6E-409C-BE32-E72D297353CC}">
              <c16:uniqueId val="{00000001-E81E-468E-BA4C-AB349FAC670E}"/>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101.99</c:v>
                </c:pt>
                <c:pt idx="1">
                  <c:v>103.28</c:v>
                </c:pt>
                <c:pt idx="2">
                  <c:v>102.52</c:v>
                </c:pt>
                <c:pt idx="3">
                  <c:v>101.7</c:v>
                </c:pt>
                <c:pt idx="4">
                  <c:v>103.87</c:v>
                </c:pt>
              </c:numCache>
            </c:numRef>
          </c:val>
          <c:extLst>
            <c:ext xmlns:c16="http://schemas.microsoft.com/office/drawing/2014/chart" uri="{C3380CC4-5D6E-409C-BE32-E72D297353CC}">
              <c16:uniqueId val="{00000000-74A0-4D36-8100-683CFBE970B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110.02</c:v>
                </c:pt>
                <c:pt idx="2">
                  <c:v>108.76</c:v>
                </c:pt>
                <c:pt idx="3">
                  <c:v>108.46</c:v>
                </c:pt>
                <c:pt idx="4">
                  <c:v>109.02</c:v>
                </c:pt>
              </c:numCache>
            </c:numRef>
          </c:val>
          <c:smooth val="0"/>
          <c:extLst>
            <c:ext xmlns:c16="http://schemas.microsoft.com/office/drawing/2014/chart" uri="{C3380CC4-5D6E-409C-BE32-E72D297353CC}">
              <c16:uniqueId val="{00000001-74A0-4D36-8100-683CFBE970B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19.600000000000001</c:v>
                </c:pt>
                <c:pt idx="1">
                  <c:v>17.28</c:v>
                </c:pt>
                <c:pt idx="2">
                  <c:v>20.399999999999999</c:v>
                </c:pt>
                <c:pt idx="3">
                  <c:v>23.36</c:v>
                </c:pt>
                <c:pt idx="4">
                  <c:v>26.46</c:v>
                </c:pt>
              </c:numCache>
            </c:numRef>
          </c:val>
          <c:extLst>
            <c:ext xmlns:c16="http://schemas.microsoft.com/office/drawing/2014/chart" uri="{C3380CC4-5D6E-409C-BE32-E72D297353CC}">
              <c16:uniqueId val="{00000000-3BCD-407F-9838-78492D30172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46.61</c:v>
                </c:pt>
                <c:pt idx="2">
                  <c:v>47.97</c:v>
                </c:pt>
                <c:pt idx="3">
                  <c:v>49.12</c:v>
                </c:pt>
                <c:pt idx="4">
                  <c:v>49.39</c:v>
                </c:pt>
              </c:numCache>
            </c:numRef>
          </c:val>
          <c:smooth val="0"/>
          <c:extLst>
            <c:ext xmlns:c16="http://schemas.microsoft.com/office/drawing/2014/chart" uri="{C3380CC4-5D6E-409C-BE32-E72D297353CC}">
              <c16:uniqueId val="{00000001-3BCD-407F-9838-78492D30172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7.53</c:v>
                </c:pt>
                <c:pt idx="1">
                  <c:v>4.6399999999999997</c:v>
                </c:pt>
                <c:pt idx="2">
                  <c:v>4.6399999999999997</c:v>
                </c:pt>
                <c:pt idx="3">
                  <c:v>6.41</c:v>
                </c:pt>
                <c:pt idx="4">
                  <c:v>7.11</c:v>
                </c:pt>
              </c:numCache>
            </c:numRef>
          </c:val>
          <c:extLst>
            <c:ext xmlns:c16="http://schemas.microsoft.com/office/drawing/2014/chart" uri="{C3380CC4-5D6E-409C-BE32-E72D297353CC}">
              <c16:uniqueId val="{00000000-D5FD-42AB-8270-A9C08A50CF2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10.84</c:v>
                </c:pt>
                <c:pt idx="2">
                  <c:v>15.33</c:v>
                </c:pt>
                <c:pt idx="3">
                  <c:v>16.760000000000002</c:v>
                </c:pt>
                <c:pt idx="4">
                  <c:v>18.57</c:v>
                </c:pt>
              </c:numCache>
            </c:numRef>
          </c:val>
          <c:smooth val="0"/>
          <c:extLst>
            <c:ext xmlns:c16="http://schemas.microsoft.com/office/drawing/2014/chart" uri="{C3380CC4-5D6E-409C-BE32-E72D297353CC}">
              <c16:uniqueId val="{00000001-D5FD-42AB-8270-A9C08A50CF2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76-4AEF-B854-1333B0F23F6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7.31</c:v>
                </c:pt>
                <c:pt idx="2">
                  <c:v>7.48</c:v>
                </c:pt>
                <c:pt idx="3">
                  <c:v>11.94</c:v>
                </c:pt>
                <c:pt idx="4">
                  <c:v>11</c:v>
                </c:pt>
              </c:numCache>
            </c:numRef>
          </c:val>
          <c:smooth val="0"/>
          <c:extLst>
            <c:ext xmlns:c16="http://schemas.microsoft.com/office/drawing/2014/chart" uri="{C3380CC4-5D6E-409C-BE32-E72D297353CC}">
              <c16:uniqueId val="{00000001-5E76-4AEF-B854-1333B0F23F6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456.65</c:v>
                </c:pt>
                <c:pt idx="1">
                  <c:v>274.63</c:v>
                </c:pt>
                <c:pt idx="2">
                  <c:v>292.27</c:v>
                </c:pt>
                <c:pt idx="3">
                  <c:v>286.07</c:v>
                </c:pt>
                <c:pt idx="4">
                  <c:v>304.61</c:v>
                </c:pt>
              </c:numCache>
            </c:numRef>
          </c:val>
          <c:extLst>
            <c:ext xmlns:c16="http://schemas.microsoft.com/office/drawing/2014/chart" uri="{C3380CC4-5D6E-409C-BE32-E72D297353CC}">
              <c16:uniqueId val="{00000000-014C-454D-B8B1-7A6AA883FF1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355.27</c:v>
                </c:pt>
                <c:pt idx="2">
                  <c:v>359.7</c:v>
                </c:pt>
                <c:pt idx="3">
                  <c:v>362.93</c:v>
                </c:pt>
                <c:pt idx="4">
                  <c:v>371.81</c:v>
                </c:pt>
              </c:numCache>
            </c:numRef>
          </c:val>
          <c:smooth val="0"/>
          <c:extLst>
            <c:ext xmlns:c16="http://schemas.microsoft.com/office/drawing/2014/chart" uri="{C3380CC4-5D6E-409C-BE32-E72D297353CC}">
              <c16:uniqueId val="{00000001-014C-454D-B8B1-7A6AA883FF1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982.97</c:v>
                </c:pt>
                <c:pt idx="1">
                  <c:v>1142.5899999999999</c:v>
                </c:pt>
                <c:pt idx="2">
                  <c:v>1054.7</c:v>
                </c:pt>
                <c:pt idx="3">
                  <c:v>942.21</c:v>
                </c:pt>
                <c:pt idx="4">
                  <c:v>833.25</c:v>
                </c:pt>
              </c:numCache>
            </c:numRef>
          </c:val>
          <c:extLst>
            <c:ext xmlns:c16="http://schemas.microsoft.com/office/drawing/2014/chart" uri="{C3380CC4-5D6E-409C-BE32-E72D297353CC}">
              <c16:uniqueId val="{00000000-3978-4528-9DC6-D2FCB5EA635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458.27</c:v>
                </c:pt>
                <c:pt idx="2">
                  <c:v>447.01</c:v>
                </c:pt>
                <c:pt idx="3">
                  <c:v>439.05</c:v>
                </c:pt>
                <c:pt idx="4">
                  <c:v>465.85</c:v>
                </c:pt>
              </c:numCache>
            </c:numRef>
          </c:val>
          <c:smooth val="0"/>
          <c:extLst>
            <c:ext xmlns:c16="http://schemas.microsoft.com/office/drawing/2014/chart" uri="{C3380CC4-5D6E-409C-BE32-E72D297353CC}">
              <c16:uniqueId val="{00000001-3978-4528-9DC6-D2FCB5EA635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56.16</c:v>
                </c:pt>
                <c:pt idx="1">
                  <c:v>53.34</c:v>
                </c:pt>
                <c:pt idx="2">
                  <c:v>52.79</c:v>
                </c:pt>
                <c:pt idx="3">
                  <c:v>52.79</c:v>
                </c:pt>
                <c:pt idx="4">
                  <c:v>55.78</c:v>
                </c:pt>
              </c:numCache>
            </c:numRef>
          </c:val>
          <c:extLst>
            <c:ext xmlns:c16="http://schemas.microsoft.com/office/drawing/2014/chart" uri="{C3380CC4-5D6E-409C-BE32-E72D297353CC}">
              <c16:uniqueId val="{00000000-876A-454E-B15A-B278405B5E0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96.77</c:v>
                </c:pt>
                <c:pt idx="2">
                  <c:v>95.81</c:v>
                </c:pt>
                <c:pt idx="3">
                  <c:v>95.26</c:v>
                </c:pt>
                <c:pt idx="4">
                  <c:v>92.39</c:v>
                </c:pt>
              </c:numCache>
            </c:numRef>
          </c:val>
          <c:smooth val="0"/>
          <c:extLst>
            <c:ext xmlns:c16="http://schemas.microsoft.com/office/drawing/2014/chart" uri="{C3380CC4-5D6E-409C-BE32-E72D297353CC}">
              <c16:uniqueId val="{00000001-876A-454E-B15A-B278405B5E0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420.44</c:v>
                </c:pt>
                <c:pt idx="1">
                  <c:v>405.64</c:v>
                </c:pt>
                <c:pt idx="2">
                  <c:v>410.51</c:v>
                </c:pt>
                <c:pt idx="3">
                  <c:v>418.23</c:v>
                </c:pt>
                <c:pt idx="4">
                  <c:v>406.44</c:v>
                </c:pt>
              </c:numCache>
            </c:numRef>
          </c:val>
          <c:extLst>
            <c:ext xmlns:c16="http://schemas.microsoft.com/office/drawing/2014/chart" uri="{C3380CC4-5D6E-409C-BE32-E72D297353CC}">
              <c16:uniqueId val="{00000000-B8F8-4365-894B-96839BCDE3E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187.18</c:v>
                </c:pt>
                <c:pt idx="2">
                  <c:v>189.58</c:v>
                </c:pt>
                <c:pt idx="3">
                  <c:v>192.82</c:v>
                </c:pt>
                <c:pt idx="4">
                  <c:v>192.98</c:v>
                </c:pt>
              </c:numCache>
            </c:numRef>
          </c:val>
          <c:smooth val="0"/>
          <c:extLst>
            <c:ext xmlns:c16="http://schemas.microsoft.com/office/drawing/2014/chart" uri="{C3380CC4-5D6E-409C-BE32-E72D297353CC}">
              <c16:uniqueId val="{00000001-B8F8-4365-894B-96839BCDE3E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C15"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岩手県　洋野町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16032</v>
      </c>
      <c r="AM8" s="61"/>
      <c r="AN8" s="61"/>
      <c r="AO8" s="61"/>
      <c r="AP8" s="61"/>
      <c r="AQ8" s="61"/>
      <c r="AR8" s="61"/>
      <c r="AS8" s="61"/>
      <c r="AT8" s="52">
        <f>データ!$S$6</f>
        <v>302.92</v>
      </c>
      <c r="AU8" s="53"/>
      <c r="AV8" s="53"/>
      <c r="AW8" s="53"/>
      <c r="AX8" s="53"/>
      <c r="AY8" s="53"/>
      <c r="AZ8" s="53"/>
      <c r="BA8" s="53"/>
      <c r="BB8" s="54">
        <f>データ!$T$6</f>
        <v>52.92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81.28</v>
      </c>
      <c r="J10" s="53"/>
      <c r="K10" s="53"/>
      <c r="L10" s="53"/>
      <c r="M10" s="53"/>
      <c r="N10" s="53"/>
      <c r="O10" s="64"/>
      <c r="P10" s="54">
        <f>データ!$P$6</f>
        <v>79.38</v>
      </c>
      <c r="Q10" s="54"/>
      <c r="R10" s="54"/>
      <c r="S10" s="54"/>
      <c r="T10" s="54"/>
      <c r="U10" s="54"/>
      <c r="V10" s="54"/>
      <c r="W10" s="61">
        <f>データ!$Q$6</f>
        <v>4510</v>
      </c>
      <c r="X10" s="61"/>
      <c r="Y10" s="61"/>
      <c r="Z10" s="61"/>
      <c r="AA10" s="61"/>
      <c r="AB10" s="61"/>
      <c r="AC10" s="61"/>
      <c r="AD10" s="2"/>
      <c r="AE10" s="2"/>
      <c r="AF10" s="2"/>
      <c r="AG10" s="2"/>
      <c r="AH10" s="4"/>
      <c r="AI10" s="4"/>
      <c r="AJ10" s="4"/>
      <c r="AK10" s="4"/>
      <c r="AL10" s="61">
        <f>データ!$U$6</f>
        <v>12619</v>
      </c>
      <c r="AM10" s="61"/>
      <c r="AN10" s="61"/>
      <c r="AO10" s="61"/>
      <c r="AP10" s="61"/>
      <c r="AQ10" s="61"/>
      <c r="AR10" s="61"/>
      <c r="AS10" s="61"/>
      <c r="AT10" s="52">
        <f>データ!$V$6</f>
        <v>94.72</v>
      </c>
      <c r="AU10" s="53"/>
      <c r="AV10" s="53"/>
      <c r="AW10" s="53"/>
      <c r="AX10" s="53"/>
      <c r="AY10" s="53"/>
      <c r="AZ10" s="53"/>
      <c r="BA10" s="53"/>
      <c r="BB10" s="54">
        <f>データ!$W$6</f>
        <v>133.22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0CBxbEzINjthhOdtqhK23amngpwxWKboUQSRpYj8y0kLuozZo5JF+Kut1Nm+02e5aKmOUNnusuPjPnU+S+++CA==" saltValue="3Rks8e0v0d8qsd1o7Lgxc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27</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52</v>
      </c>
      <c r="B4" s="31"/>
      <c r="C4" s="31"/>
      <c r="D4" s="31"/>
      <c r="E4" s="31"/>
      <c r="F4" s="31"/>
      <c r="G4" s="31"/>
      <c r="H4" s="91"/>
      <c r="I4" s="92"/>
      <c r="J4" s="92"/>
      <c r="K4" s="92"/>
      <c r="L4" s="92"/>
      <c r="M4" s="92"/>
      <c r="N4" s="92"/>
      <c r="O4" s="92"/>
      <c r="P4" s="92"/>
      <c r="Q4" s="92"/>
      <c r="R4" s="92"/>
      <c r="S4" s="92"/>
      <c r="T4" s="92"/>
      <c r="U4" s="92"/>
      <c r="V4" s="92"/>
      <c r="W4" s="93"/>
      <c r="X4" s="87" t="s">
        <v>53</v>
      </c>
      <c r="Y4" s="87"/>
      <c r="Z4" s="87"/>
      <c r="AA4" s="87"/>
      <c r="AB4" s="87"/>
      <c r="AC4" s="87"/>
      <c r="AD4" s="87"/>
      <c r="AE4" s="87"/>
      <c r="AF4" s="87"/>
      <c r="AG4" s="87"/>
      <c r="AH4" s="87"/>
      <c r="AI4" s="87" t="s">
        <v>54</v>
      </c>
      <c r="AJ4" s="87"/>
      <c r="AK4" s="87"/>
      <c r="AL4" s="87"/>
      <c r="AM4" s="87"/>
      <c r="AN4" s="87"/>
      <c r="AO4" s="87"/>
      <c r="AP4" s="87"/>
      <c r="AQ4" s="87"/>
      <c r="AR4" s="87"/>
      <c r="AS4" s="87"/>
      <c r="AT4" s="87" t="s">
        <v>55</v>
      </c>
      <c r="AU4" s="87"/>
      <c r="AV4" s="87"/>
      <c r="AW4" s="87"/>
      <c r="AX4" s="87"/>
      <c r="AY4" s="87"/>
      <c r="AZ4" s="87"/>
      <c r="BA4" s="87"/>
      <c r="BB4" s="87"/>
      <c r="BC4" s="87"/>
      <c r="BD4" s="87"/>
      <c r="BE4" s="87" t="s">
        <v>56</v>
      </c>
      <c r="BF4" s="87"/>
      <c r="BG4" s="87"/>
      <c r="BH4" s="87"/>
      <c r="BI4" s="87"/>
      <c r="BJ4" s="87"/>
      <c r="BK4" s="87"/>
      <c r="BL4" s="87"/>
      <c r="BM4" s="87"/>
      <c r="BN4" s="87"/>
      <c r="BO4" s="87"/>
      <c r="BP4" s="87" t="s">
        <v>57</v>
      </c>
      <c r="BQ4" s="87"/>
      <c r="BR4" s="87"/>
      <c r="BS4" s="87"/>
      <c r="BT4" s="87"/>
      <c r="BU4" s="87"/>
      <c r="BV4" s="87"/>
      <c r="BW4" s="87"/>
      <c r="BX4" s="87"/>
      <c r="BY4" s="87"/>
      <c r="BZ4" s="87"/>
      <c r="CA4" s="87" t="s">
        <v>58</v>
      </c>
      <c r="CB4" s="87"/>
      <c r="CC4" s="87"/>
      <c r="CD4" s="87"/>
      <c r="CE4" s="87"/>
      <c r="CF4" s="87"/>
      <c r="CG4" s="87"/>
      <c r="CH4" s="87"/>
      <c r="CI4" s="87"/>
      <c r="CJ4" s="87"/>
      <c r="CK4" s="87"/>
      <c r="CL4" s="87" t="s">
        <v>59</v>
      </c>
      <c r="CM4" s="87"/>
      <c r="CN4" s="87"/>
      <c r="CO4" s="87"/>
      <c r="CP4" s="87"/>
      <c r="CQ4" s="87"/>
      <c r="CR4" s="87"/>
      <c r="CS4" s="87"/>
      <c r="CT4" s="87"/>
      <c r="CU4" s="87"/>
      <c r="CV4" s="87"/>
      <c r="CW4" s="87" t="s">
        <v>60</v>
      </c>
      <c r="CX4" s="87"/>
      <c r="CY4" s="87"/>
      <c r="CZ4" s="87"/>
      <c r="DA4" s="87"/>
      <c r="DB4" s="87"/>
      <c r="DC4" s="87"/>
      <c r="DD4" s="87"/>
      <c r="DE4" s="87"/>
      <c r="DF4" s="87"/>
      <c r="DG4" s="87"/>
      <c r="DH4" s="87" t="s">
        <v>61</v>
      </c>
      <c r="DI4" s="87"/>
      <c r="DJ4" s="87"/>
      <c r="DK4" s="87"/>
      <c r="DL4" s="87"/>
      <c r="DM4" s="87"/>
      <c r="DN4" s="87"/>
      <c r="DO4" s="87"/>
      <c r="DP4" s="87"/>
      <c r="DQ4" s="87"/>
      <c r="DR4" s="87"/>
      <c r="DS4" s="87" t="s">
        <v>62</v>
      </c>
      <c r="DT4" s="87"/>
      <c r="DU4" s="87"/>
      <c r="DV4" s="87"/>
      <c r="DW4" s="87"/>
      <c r="DX4" s="87"/>
      <c r="DY4" s="87"/>
      <c r="DZ4" s="87"/>
      <c r="EA4" s="87"/>
      <c r="EB4" s="87"/>
      <c r="EC4" s="87"/>
      <c r="ED4" s="87" t="s">
        <v>63</v>
      </c>
      <c r="EE4" s="87"/>
      <c r="EF4" s="87"/>
      <c r="EG4" s="87"/>
      <c r="EH4" s="87"/>
      <c r="EI4" s="87"/>
      <c r="EJ4" s="87"/>
      <c r="EK4" s="87"/>
      <c r="EL4" s="87"/>
      <c r="EM4" s="87"/>
      <c r="EN4" s="87"/>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2020</v>
      </c>
      <c r="C6" s="34">
        <f t="shared" ref="C6:W6" si="3">C7</f>
        <v>35076</v>
      </c>
      <c r="D6" s="34">
        <f t="shared" si="3"/>
        <v>46</v>
      </c>
      <c r="E6" s="34">
        <f t="shared" si="3"/>
        <v>1</v>
      </c>
      <c r="F6" s="34">
        <f t="shared" si="3"/>
        <v>0</v>
      </c>
      <c r="G6" s="34">
        <f t="shared" si="3"/>
        <v>1</v>
      </c>
      <c r="H6" s="34" t="str">
        <f t="shared" si="3"/>
        <v>岩手県　洋野町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81.28</v>
      </c>
      <c r="P6" s="35">
        <f t="shared" si="3"/>
        <v>79.38</v>
      </c>
      <c r="Q6" s="35">
        <f t="shared" si="3"/>
        <v>4510</v>
      </c>
      <c r="R6" s="35">
        <f t="shared" si="3"/>
        <v>16032</v>
      </c>
      <c r="S6" s="35">
        <f t="shared" si="3"/>
        <v>302.92</v>
      </c>
      <c r="T6" s="35">
        <f t="shared" si="3"/>
        <v>52.92</v>
      </c>
      <c r="U6" s="35">
        <f t="shared" si="3"/>
        <v>12619</v>
      </c>
      <c r="V6" s="35">
        <f t="shared" si="3"/>
        <v>94.72</v>
      </c>
      <c r="W6" s="35">
        <f t="shared" si="3"/>
        <v>133.22</v>
      </c>
      <c r="X6" s="36">
        <f>IF(X7="",NA(),X7)</f>
        <v>101.99</v>
      </c>
      <c r="Y6" s="36">
        <f t="shared" ref="Y6:AG6" si="4">IF(Y7="",NA(),Y7)</f>
        <v>103.28</v>
      </c>
      <c r="Z6" s="36">
        <f t="shared" si="4"/>
        <v>102.52</v>
      </c>
      <c r="AA6" s="36">
        <f t="shared" si="4"/>
        <v>101.7</v>
      </c>
      <c r="AB6" s="36">
        <f t="shared" si="4"/>
        <v>103.87</v>
      </c>
      <c r="AC6" s="36">
        <f t="shared" si="4"/>
        <v>107.95</v>
      </c>
      <c r="AD6" s="36">
        <f t="shared" si="4"/>
        <v>110.02</v>
      </c>
      <c r="AE6" s="36">
        <f t="shared" si="4"/>
        <v>108.76</v>
      </c>
      <c r="AF6" s="36">
        <f t="shared" si="4"/>
        <v>108.46</v>
      </c>
      <c r="AG6" s="36">
        <f t="shared" si="4"/>
        <v>109.02</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7.31</v>
      </c>
      <c r="AP6" s="36">
        <f t="shared" si="5"/>
        <v>7.48</v>
      </c>
      <c r="AQ6" s="36">
        <f t="shared" si="5"/>
        <v>11.94</v>
      </c>
      <c r="AR6" s="36">
        <f t="shared" si="5"/>
        <v>11</v>
      </c>
      <c r="AS6" s="35" t="str">
        <f>IF(AS7="","",IF(AS7="-","【-】","【"&amp;SUBSTITUTE(TEXT(AS7,"#,##0.00"),"-","△")&amp;"】"))</f>
        <v>【1.15】</v>
      </c>
      <c r="AT6" s="36">
        <f>IF(AT7="",NA(),AT7)</f>
        <v>456.65</v>
      </c>
      <c r="AU6" s="36">
        <f t="shared" ref="AU6:BC6" si="6">IF(AU7="",NA(),AU7)</f>
        <v>274.63</v>
      </c>
      <c r="AV6" s="36">
        <f t="shared" si="6"/>
        <v>292.27</v>
      </c>
      <c r="AW6" s="36">
        <f t="shared" si="6"/>
        <v>286.07</v>
      </c>
      <c r="AX6" s="36">
        <f t="shared" si="6"/>
        <v>304.61</v>
      </c>
      <c r="AY6" s="36">
        <f t="shared" si="6"/>
        <v>371.89</v>
      </c>
      <c r="AZ6" s="36">
        <f t="shared" si="6"/>
        <v>355.27</v>
      </c>
      <c r="BA6" s="36">
        <f t="shared" si="6"/>
        <v>359.7</v>
      </c>
      <c r="BB6" s="36">
        <f t="shared" si="6"/>
        <v>362.93</v>
      </c>
      <c r="BC6" s="36">
        <f t="shared" si="6"/>
        <v>371.81</v>
      </c>
      <c r="BD6" s="35" t="str">
        <f>IF(BD7="","",IF(BD7="-","【-】","【"&amp;SUBSTITUTE(TEXT(BD7,"#,##0.00"),"-","△")&amp;"】"))</f>
        <v>【260.31】</v>
      </c>
      <c r="BE6" s="36">
        <f>IF(BE7="",NA(),BE7)</f>
        <v>982.97</v>
      </c>
      <c r="BF6" s="36">
        <f t="shared" ref="BF6:BN6" si="7">IF(BF7="",NA(),BF7)</f>
        <v>1142.5899999999999</v>
      </c>
      <c r="BG6" s="36">
        <f t="shared" si="7"/>
        <v>1054.7</v>
      </c>
      <c r="BH6" s="36">
        <f t="shared" si="7"/>
        <v>942.21</v>
      </c>
      <c r="BI6" s="36">
        <f t="shared" si="7"/>
        <v>833.25</v>
      </c>
      <c r="BJ6" s="36">
        <f t="shared" si="7"/>
        <v>483.11</v>
      </c>
      <c r="BK6" s="36">
        <f t="shared" si="7"/>
        <v>458.27</v>
      </c>
      <c r="BL6" s="36">
        <f t="shared" si="7"/>
        <v>447.01</v>
      </c>
      <c r="BM6" s="36">
        <f t="shared" si="7"/>
        <v>439.05</v>
      </c>
      <c r="BN6" s="36">
        <f t="shared" si="7"/>
        <v>465.85</v>
      </c>
      <c r="BO6" s="35" t="str">
        <f>IF(BO7="","",IF(BO7="-","【-】","【"&amp;SUBSTITUTE(TEXT(BO7,"#,##0.00"),"-","△")&amp;"】"))</f>
        <v>【275.67】</v>
      </c>
      <c r="BP6" s="36">
        <f>IF(BP7="",NA(),BP7)</f>
        <v>56.16</v>
      </c>
      <c r="BQ6" s="36">
        <f t="shared" ref="BQ6:BY6" si="8">IF(BQ7="",NA(),BQ7)</f>
        <v>53.34</v>
      </c>
      <c r="BR6" s="36">
        <f t="shared" si="8"/>
        <v>52.79</v>
      </c>
      <c r="BS6" s="36">
        <f t="shared" si="8"/>
        <v>52.79</v>
      </c>
      <c r="BT6" s="36">
        <f t="shared" si="8"/>
        <v>55.78</v>
      </c>
      <c r="BU6" s="36">
        <f t="shared" si="8"/>
        <v>93.28</v>
      </c>
      <c r="BV6" s="36">
        <f t="shared" si="8"/>
        <v>96.77</v>
      </c>
      <c r="BW6" s="36">
        <f t="shared" si="8"/>
        <v>95.81</v>
      </c>
      <c r="BX6" s="36">
        <f t="shared" si="8"/>
        <v>95.26</v>
      </c>
      <c r="BY6" s="36">
        <f t="shared" si="8"/>
        <v>92.39</v>
      </c>
      <c r="BZ6" s="35" t="str">
        <f>IF(BZ7="","",IF(BZ7="-","【-】","【"&amp;SUBSTITUTE(TEXT(BZ7,"#,##0.00"),"-","△")&amp;"】"))</f>
        <v>【100.05】</v>
      </c>
      <c r="CA6" s="36">
        <f>IF(CA7="",NA(),CA7)</f>
        <v>420.44</v>
      </c>
      <c r="CB6" s="36">
        <f t="shared" ref="CB6:CJ6" si="9">IF(CB7="",NA(),CB7)</f>
        <v>405.64</v>
      </c>
      <c r="CC6" s="36">
        <f t="shared" si="9"/>
        <v>410.51</v>
      </c>
      <c r="CD6" s="36">
        <f t="shared" si="9"/>
        <v>418.23</v>
      </c>
      <c r="CE6" s="36">
        <f t="shared" si="9"/>
        <v>406.44</v>
      </c>
      <c r="CF6" s="36">
        <f t="shared" si="9"/>
        <v>208.29</v>
      </c>
      <c r="CG6" s="36">
        <f t="shared" si="9"/>
        <v>187.18</v>
      </c>
      <c r="CH6" s="36">
        <f t="shared" si="9"/>
        <v>189.58</v>
      </c>
      <c r="CI6" s="36">
        <f t="shared" si="9"/>
        <v>192.82</v>
      </c>
      <c r="CJ6" s="36">
        <f t="shared" si="9"/>
        <v>192.98</v>
      </c>
      <c r="CK6" s="35" t="str">
        <f>IF(CK7="","",IF(CK7="-","【-】","【"&amp;SUBSTITUTE(TEXT(CK7,"#,##0.00"),"-","△")&amp;"】"))</f>
        <v>【166.40】</v>
      </c>
      <c r="CL6" s="36">
        <f>IF(CL7="",NA(),CL7)</f>
        <v>45.83</v>
      </c>
      <c r="CM6" s="36">
        <f t="shared" ref="CM6:CU6" si="10">IF(CM7="",NA(),CM7)</f>
        <v>32.82</v>
      </c>
      <c r="CN6" s="36">
        <f t="shared" si="10"/>
        <v>32.49</v>
      </c>
      <c r="CO6" s="36">
        <f t="shared" si="10"/>
        <v>31.41</v>
      </c>
      <c r="CP6" s="36">
        <f t="shared" si="10"/>
        <v>33.049999999999997</v>
      </c>
      <c r="CQ6" s="36">
        <f t="shared" si="10"/>
        <v>49.32</v>
      </c>
      <c r="CR6" s="36">
        <f t="shared" si="10"/>
        <v>55.88</v>
      </c>
      <c r="CS6" s="36">
        <f t="shared" si="10"/>
        <v>55.22</v>
      </c>
      <c r="CT6" s="36">
        <f t="shared" si="10"/>
        <v>54.05</v>
      </c>
      <c r="CU6" s="36">
        <f t="shared" si="10"/>
        <v>54.43</v>
      </c>
      <c r="CV6" s="35" t="str">
        <f>IF(CV7="","",IF(CV7="-","【-】","【"&amp;SUBSTITUTE(TEXT(CV7,"#,##0.00"),"-","△")&amp;"】"))</f>
        <v>【60.69】</v>
      </c>
      <c r="CW6" s="36">
        <f>IF(CW7="",NA(),CW7)</f>
        <v>76.349999999999994</v>
      </c>
      <c r="CX6" s="36">
        <f t="shared" ref="CX6:DF6" si="11">IF(CX7="",NA(),CX7)</f>
        <v>80.05</v>
      </c>
      <c r="CY6" s="36">
        <f t="shared" si="11"/>
        <v>80.69</v>
      </c>
      <c r="CZ6" s="36">
        <f t="shared" si="11"/>
        <v>83.54</v>
      </c>
      <c r="DA6" s="36">
        <f t="shared" si="11"/>
        <v>80.98</v>
      </c>
      <c r="DB6" s="36">
        <f t="shared" si="11"/>
        <v>79.34</v>
      </c>
      <c r="DC6" s="36">
        <f t="shared" si="11"/>
        <v>80.989999999999995</v>
      </c>
      <c r="DD6" s="36">
        <f t="shared" si="11"/>
        <v>80.930000000000007</v>
      </c>
      <c r="DE6" s="36">
        <f t="shared" si="11"/>
        <v>80.510000000000005</v>
      </c>
      <c r="DF6" s="36">
        <f t="shared" si="11"/>
        <v>79.44</v>
      </c>
      <c r="DG6" s="35" t="str">
        <f>IF(DG7="","",IF(DG7="-","【-】","【"&amp;SUBSTITUTE(TEXT(DG7,"#,##0.00"),"-","△")&amp;"】"))</f>
        <v>【89.82】</v>
      </c>
      <c r="DH6" s="36">
        <f>IF(DH7="",NA(),DH7)</f>
        <v>19.600000000000001</v>
      </c>
      <c r="DI6" s="36">
        <f t="shared" ref="DI6:DQ6" si="12">IF(DI7="",NA(),DI7)</f>
        <v>17.28</v>
      </c>
      <c r="DJ6" s="36">
        <f t="shared" si="12"/>
        <v>20.399999999999999</v>
      </c>
      <c r="DK6" s="36">
        <f t="shared" si="12"/>
        <v>23.36</v>
      </c>
      <c r="DL6" s="36">
        <f t="shared" si="12"/>
        <v>26.46</v>
      </c>
      <c r="DM6" s="36">
        <f t="shared" si="12"/>
        <v>48.3</v>
      </c>
      <c r="DN6" s="36">
        <f t="shared" si="12"/>
        <v>46.61</v>
      </c>
      <c r="DO6" s="36">
        <f t="shared" si="12"/>
        <v>47.97</v>
      </c>
      <c r="DP6" s="36">
        <f t="shared" si="12"/>
        <v>49.12</v>
      </c>
      <c r="DQ6" s="36">
        <f t="shared" si="12"/>
        <v>49.39</v>
      </c>
      <c r="DR6" s="35" t="str">
        <f>IF(DR7="","",IF(DR7="-","【-】","【"&amp;SUBSTITUTE(TEXT(DR7,"#,##0.00"),"-","△")&amp;"】"))</f>
        <v>【50.19】</v>
      </c>
      <c r="DS6" s="36">
        <f>IF(DS7="",NA(),DS7)</f>
        <v>7.53</v>
      </c>
      <c r="DT6" s="36">
        <f t="shared" ref="DT6:EB6" si="13">IF(DT7="",NA(),DT7)</f>
        <v>4.6399999999999997</v>
      </c>
      <c r="DU6" s="36">
        <f t="shared" si="13"/>
        <v>4.6399999999999997</v>
      </c>
      <c r="DV6" s="36">
        <f t="shared" si="13"/>
        <v>6.41</v>
      </c>
      <c r="DW6" s="36">
        <f t="shared" si="13"/>
        <v>7.11</v>
      </c>
      <c r="DX6" s="36">
        <f t="shared" si="13"/>
        <v>12.43</v>
      </c>
      <c r="DY6" s="36">
        <f t="shared" si="13"/>
        <v>10.84</v>
      </c>
      <c r="DZ6" s="36">
        <f t="shared" si="13"/>
        <v>15.33</v>
      </c>
      <c r="EA6" s="36">
        <f t="shared" si="13"/>
        <v>16.760000000000002</v>
      </c>
      <c r="EB6" s="36">
        <f t="shared" si="13"/>
        <v>18.57</v>
      </c>
      <c r="EC6" s="35" t="str">
        <f>IF(EC7="","",IF(EC7="-","【-】","【"&amp;SUBSTITUTE(TEXT(EC7,"#,##0.00"),"-","△")&amp;"】"))</f>
        <v>【20.63】</v>
      </c>
      <c r="ED6" s="35">
        <f>IF(ED7="",NA(),ED7)</f>
        <v>0</v>
      </c>
      <c r="EE6" s="35">
        <f t="shared" ref="EE6:EM6" si="14">IF(EE7="",NA(),EE7)</f>
        <v>0</v>
      </c>
      <c r="EF6" s="35">
        <f t="shared" si="14"/>
        <v>0</v>
      </c>
      <c r="EG6" s="35">
        <f t="shared" si="14"/>
        <v>0</v>
      </c>
      <c r="EH6" s="35">
        <f t="shared" si="14"/>
        <v>0</v>
      </c>
      <c r="EI6" s="36">
        <f t="shared" si="14"/>
        <v>0.46</v>
      </c>
      <c r="EJ6" s="36">
        <f t="shared" si="14"/>
        <v>0.39</v>
      </c>
      <c r="EK6" s="36">
        <f t="shared" si="14"/>
        <v>0.43</v>
      </c>
      <c r="EL6" s="36">
        <f t="shared" si="14"/>
        <v>0.42</v>
      </c>
      <c r="EM6" s="36">
        <f t="shared" si="14"/>
        <v>0.44</v>
      </c>
      <c r="EN6" s="35" t="str">
        <f>IF(EN7="","",IF(EN7="-","【-】","【"&amp;SUBSTITUTE(TEXT(EN7,"#,##0.00"),"-","△")&amp;"】"))</f>
        <v>【0.69】</v>
      </c>
    </row>
    <row r="7" spans="1:144" s="37" customFormat="1" x14ac:dyDescent="0.15">
      <c r="A7" s="29"/>
      <c r="B7" s="38">
        <v>2020</v>
      </c>
      <c r="C7" s="38">
        <v>35076</v>
      </c>
      <c r="D7" s="38">
        <v>46</v>
      </c>
      <c r="E7" s="38">
        <v>1</v>
      </c>
      <c r="F7" s="38">
        <v>0</v>
      </c>
      <c r="G7" s="38">
        <v>1</v>
      </c>
      <c r="H7" s="38" t="s">
        <v>92</v>
      </c>
      <c r="I7" s="38" t="s">
        <v>93</v>
      </c>
      <c r="J7" s="38" t="s">
        <v>94</v>
      </c>
      <c r="K7" s="38" t="s">
        <v>95</v>
      </c>
      <c r="L7" s="38" t="s">
        <v>96</v>
      </c>
      <c r="M7" s="38" t="s">
        <v>97</v>
      </c>
      <c r="N7" s="39" t="s">
        <v>98</v>
      </c>
      <c r="O7" s="39">
        <v>81.28</v>
      </c>
      <c r="P7" s="39">
        <v>79.38</v>
      </c>
      <c r="Q7" s="39">
        <v>4510</v>
      </c>
      <c r="R7" s="39">
        <v>16032</v>
      </c>
      <c r="S7" s="39">
        <v>302.92</v>
      </c>
      <c r="T7" s="39">
        <v>52.92</v>
      </c>
      <c r="U7" s="39">
        <v>12619</v>
      </c>
      <c r="V7" s="39">
        <v>94.72</v>
      </c>
      <c r="W7" s="39">
        <v>133.22</v>
      </c>
      <c r="X7" s="39">
        <v>101.99</v>
      </c>
      <c r="Y7" s="39">
        <v>103.28</v>
      </c>
      <c r="Z7" s="39">
        <v>102.52</v>
      </c>
      <c r="AA7" s="39">
        <v>101.7</v>
      </c>
      <c r="AB7" s="39">
        <v>103.87</v>
      </c>
      <c r="AC7" s="39">
        <v>107.95</v>
      </c>
      <c r="AD7" s="39">
        <v>110.02</v>
      </c>
      <c r="AE7" s="39">
        <v>108.76</v>
      </c>
      <c r="AF7" s="39">
        <v>108.46</v>
      </c>
      <c r="AG7" s="39">
        <v>109.02</v>
      </c>
      <c r="AH7" s="39">
        <v>110.27</v>
      </c>
      <c r="AI7" s="39">
        <v>0</v>
      </c>
      <c r="AJ7" s="39">
        <v>0</v>
      </c>
      <c r="AK7" s="39">
        <v>0</v>
      </c>
      <c r="AL7" s="39">
        <v>0</v>
      </c>
      <c r="AM7" s="39">
        <v>0</v>
      </c>
      <c r="AN7" s="39">
        <v>12.44</v>
      </c>
      <c r="AO7" s="39">
        <v>7.31</v>
      </c>
      <c r="AP7" s="39">
        <v>7.48</v>
      </c>
      <c r="AQ7" s="39">
        <v>11.94</v>
      </c>
      <c r="AR7" s="39">
        <v>11</v>
      </c>
      <c r="AS7" s="39">
        <v>1.1499999999999999</v>
      </c>
      <c r="AT7" s="39">
        <v>456.65</v>
      </c>
      <c r="AU7" s="39">
        <v>274.63</v>
      </c>
      <c r="AV7" s="39">
        <v>292.27</v>
      </c>
      <c r="AW7" s="39">
        <v>286.07</v>
      </c>
      <c r="AX7" s="39">
        <v>304.61</v>
      </c>
      <c r="AY7" s="39">
        <v>371.89</v>
      </c>
      <c r="AZ7" s="39">
        <v>355.27</v>
      </c>
      <c r="BA7" s="39">
        <v>359.7</v>
      </c>
      <c r="BB7" s="39">
        <v>362.93</v>
      </c>
      <c r="BC7" s="39">
        <v>371.81</v>
      </c>
      <c r="BD7" s="39">
        <v>260.31</v>
      </c>
      <c r="BE7" s="39">
        <v>982.97</v>
      </c>
      <c r="BF7" s="39">
        <v>1142.5899999999999</v>
      </c>
      <c r="BG7" s="39">
        <v>1054.7</v>
      </c>
      <c r="BH7" s="39">
        <v>942.21</v>
      </c>
      <c r="BI7" s="39">
        <v>833.25</v>
      </c>
      <c r="BJ7" s="39">
        <v>483.11</v>
      </c>
      <c r="BK7" s="39">
        <v>458.27</v>
      </c>
      <c r="BL7" s="39">
        <v>447.01</v>
      </c>
      <c r="BM7" s="39">
        <v>439.05</v>
      </c>
      <c r="BN7" s="39">
        <v>465.85</v>
      </c>
      <c r="BO7" s="39">
        <v>275.67</v>
      </c>
      <c r="BP7" s="39">
        <v>56.16</v>
      </c>
      <c r="BQ7" s="39">
        <v>53.34</v>
      </c>
      <c r="BR7" s="39">
        <v>52.79</v>
      </c>
      <c r="BS7" s="39">
        <v>52.79</v>
      </c>
      <c r="BT7" s="39">
        <v>55.78</v>
      </c>
      <c r="BU7" s="39">
        <v>93.28</v>
      </c>
      <c r="BV7" s="39">
        <v>96.77</v>
      </c>
      <c r="BW7" s="39">
        <v>95.81</v>
      </c>
      <c r="BX7" s="39">
        <v>95.26</v>
      </c>
      <c r="BY7" s="39">
        <v>92.39</v>
      </c>
      <c r="BZ7" s="39">
        <v>100.05</v>
      </c>
      <c r="CA7" s="39">
        <v>420.44</v>
      </c>
      <c r="CB7" s="39">
        <v>405.64</v>
      </c>
      <c r="CC7" s="39">
        <v>410.51</v>
      </c>
      <c r="CD7" s="39">
        <v>418.23</v>
      </c>
      <c r="CE7" s="39">
        <v>406.44</v>
      </c>
      <c r="CF7" s="39">
        <v>208.29</v>
      </c>
      <c r="CG7" s="39">
        <v>187.18</v>
      </c>
      <c r="CH7" s="39">
        <v>189.58</v>
      </c>
      <c r="CI7" s="39">
        <v>192.82</v>
      </c>
      <c r="CJ7" s="39">
        <v>192.98</v>
      </c>
      <c r="CK7" s="39">
        <v>166.4</v>
      </c>
      <c r="CL7" s="39">
        <v>45.83</v>
      </c>
      <c r="CM7" s="39">
        <v>32.82</v>
      </c>
      <c r="CN7" s="39">
        <v>32.49</v>
      </c>
      <c r="CO7" s="39">
        <v>31.41</v>
      </c>
      <c r="CP7" s="39">
        <v>33.049999999999997</v>
      </c>
      <c r="CQ7" s="39">
        <v>49.32</v>
      </c>
      <c r="CR7" s="39">
        <v>55.88</v>
      </c>
      <c r="CS7" s="39">
        <v>55.22</v>
      </c>
      <c r="CT7" s="39">
        <v>54.05</v>
      </c>
      <c r="CU7" s="39">
        <v>54.43</v>
      </c>
      <c r="CV7" s="39">
        <v>60.69</v>
      </c>
      <c r="CW7" s="39">
        <v>76.349999999999994</v>
      </c>
      <c r="CX7" s="39">
        <v>80.05</v>
      </c>
      <c r="CY7" s="39">
        <v>80.69</v>
      </c>
      <c r="CZ7" s="39">
        <v>83.54</v>
      </c>
      <c r="DA7" s="39">
        <v>80.98</v>
      </c>
      <c r="DB7" s="39">
        <v>79.34</v>
      </c>
      <c r="DC7" s="39">
        <v>80.989999999999995</v>
      </c>
      <c r="DD7" s="39">
        <v>80.930000000000007</v>
      </c>
      <c r="DE7" s="39">
        <v>80.510000000000005</v>
      </c>
      <c r="DF7" s="39">
        <v>79.44</v>
      </c>
      <c r="DG7" s="39">
        <v>89.82</v>
      </c>
      <c r="DH7" s="39">
        <v>19.600000000000001</v>
      </c>
      <c r="DI7" s="39">
        <v>17.28</v>
      </c>
      <c r="DJ7" s="39">
        <v>20.399999999999999</v>
      </c>
      <c r="DK7" s="39">
        <v>23.36</v>
      </c>
      <c r="DL7" s="39">
        <v>26.46</v>
      </c>
      <c r="DM7" s="39">
        <v>48.3</v>
      </c>
      <c r="DN7" s="39">
        <v>46.61</v>
      </c>
      <c r="DO7" s="39">
        <v>47.97</v>
      </c>
      <c r="DP7" s="39">
        <v>49.12</v>
      </c>
      <c r="DQ7" s="39">
        <v>49.39</v>
      </c>
      <c r="DR7" s="39">
        <v>50.19</v>
      </c>
      <c r="DS7" s="39">
        <v>7.53</v>
      </c>
      <c r="DT7" s="39">
        <v>4.6399999999999997</v>
      </c>
      <c r="DU7" s="39">
        <v>4.6399999999999997</v>
      </c>
      <c r="DV7" s="39">
        <v>6.41</v>
      </c>
      <c r="DW7" s="39">
        <v>7.11</v>
      </c>
      <c r="DX7" s="39">
        <v>12.43</v>
      </c>
      <c r="DY7" s="39">
        <v>10.84</v>
      </c>
      <c r="DZ7" s="39">
        <v>15.33</v>
      </c>
      <c r="EA7" s="39">
        <v>16.760000000000002</v>
      </c>
      <c r="EB7" s="39">
        <v>18.57</v>
      </c>
      <c r="EC7" s="39">
        <v>20.63</v>
      </c>
      <c r="ED7" s="39">
        <v>0</v>
      </c>
      <c r="EE7" s="39">
        <v>0</v>
      </c>
      <c r="EF7" s="39">
        <v>0</v>
      </c>
      <c r="EG7" s="39">
        <v>0</v>
      </c>
      <c r="EH7" s="39">
        <v>0</v>
      </c>
      <c r="EI7" s="39">
        <v>0.46</v>
      </c>
      <c r="EJ7" s="39">
        <v>0.39</v>
      </c>
      <c r="EK7" s="39">
        <v>0.43</v>
      </c>
      <c r="EL7" s="39">
        <v>0.42</v>
      </c>
      <c r="EM7" s="39">
        <v>0.44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104</v>
      </c>
    </row>
    <row r="12" spans="1:144" x14ac:dyDescent="0.15">
      <c r="B12">
        <v>1</v>
      </c>
      <c r="C12">
        <v>1</v>
      </c>
      <c r="D12">
        <v>1</v>
      </c>
      <c r="E12">
        <v>1</v>
      </c>
      <c r="F12">
        <v>2</v>
      </c>
      <c r="G12" t="s">
        <v>105</v>
      </c>
    </row>
    <row r="13" spans="1:144" x14ac:dyDescent="0.15">
      <c r="B13" t="s">
        <v>106</v>
      </c>
      <c r="C13" t="s">
        <v>106</v>
      </c>
      <c r="D13" t="s">
        <v>106</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226</cp:lastModifiedBy>
  <cp:lastPrinted>2022-01-12T21:55:45Z</cp:lastPrinted>
  <dcterms:created xsi:type="dcterms:W3CDTF">2021-12-03T06:43:13Z</dcterms:created>
  <dcterms:modified xsi:type="dcterms:W3CDTF">2022-01-12T21:58:17Z</dcterms:modified>
  <cp:category/>
</cp:coreProperties>
</file>