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n54fl01\共有\水道事業所\共通\経営比較分析表\R3\下水道係\報告用\"/>
    </mc:Choice>
  </mc:AlternateContent>
  <xr:revisionPtr revIDLastSave="0" documentId="13_ncr:1_{02511A2B-D58D-4E1D-AD2E-BDFD0CA8CFCC}" xr6:coauthVersionLast="40" xr6:coauthVersionMax="40" xr10:uidLastSave="{00000000-0000-0000-0000-000000000000}"/>
  <workbookProtection workbookAlgorithmName="SHA-512" workbookHashValue="8R6GZsB2MPKsed9p3CoeEO/BRr8SzvuTrKAyYX1kE+b/A7OO0z4YqmR1bQl+XqYrqdLg3mDH9LTWF2hj8WUyvg==" workbookSaltValue="C4nNKamAOUjaBec0Yy/vg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<sst xmlns="http://schemas.openxmlformats.org/spreadsheetml/2006/main" count="236" uniqueCount="121">
  <si>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</si>
  <si>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</si>
  <si>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</si>
  <si>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</si>
  <si>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</si>
  <si>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</si>
  <si>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</si>
  <si>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</si>
  <si>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</si>
  <si>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</si>
  <si>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</si>
  <si>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</si>
  <si>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</si>
  <si>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</si>
  <si>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</si>
  <si>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</si>
  <si>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</si>
  <si>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</si>
  <si>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</si>
  <si>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</si>
  <si>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</si>
  <si>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</si>
  <si>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</si>
  <si>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</si>
  <si>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</si>
  <si>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</si>
  <si>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</si>
  <si>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</si>
  <si>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</si>
  <si>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</si>
  <si>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</si>
  <si>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</si>
  <si>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</si>
  <si>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</si>
  <si>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</si>
  <si>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</si>
  <si>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</si>
  <si>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</si>
  <si>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</si>
  <si>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</si>
  <si>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</si>
  <si>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</si>
  <si>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</si>
  <si>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</si>
  <si>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</si>
  <si>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</si>
  <si>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</si>
  <si>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</si>
  <si>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</si>
  <si>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</si>
  <si>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</si>
  <si>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</si>
  <si>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</si>
  <si>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</si>
  <si>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</si>
  <si>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</si>
  <si>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</si>
  <si>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</si>
  <si>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</si>
  <si>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</si>
  <si>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</si>
  <si>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</si>
  <si>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</si>
  <si>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</si>
  <si>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</si>
  <si>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</si>
  <si>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</si>
  <si>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</si>
  <si>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</si>
  <si>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</si>
  <si>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</si>
  <si>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</si>
  <si>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</si>
  <si>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</si>
  <si>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</si>
  <si>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</si>
  <si>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</si>
  <si>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</si>
  <si>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</si>
  <si>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</si>
  <si>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</si>
  <si>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</si>
  <si>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</si>
  <si>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</si>
  <si>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</si>
  <si>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</si>
  <si>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</si>
  <si>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</si>
  <si>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</si>
  <si>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</si>
  <si>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</si>
  <si>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</si>
  <si>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</si>
  <si>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</si>
  <si>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</si>
  <si>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</si>
  <si>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</si>
  <si>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</si>
  <si>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</si>
  <si>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</si>
  <si>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</si>
  <si>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</si>
  <si>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</si>
  <si>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</si>
  <si>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</si>
  <si>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</si>
  <si>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</si>
  <si>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</si>
  <si>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</si>
  <si>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</si>
  <si>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</si>
  <si>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</si>
  <si>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</si>
  <si>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</si>
  <si>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</si>
  <si>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</si>
  <si>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</si>
  <si>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</si>
  <si>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本町の特定環境保全公共下水道事業は、経営の健全性・効率性については、使用料収入の伸びは見受けられるものの汚水処理費の上昇により、わずかながら悪化しました。
　類似団体と比較しても、経営的に厳しい結果となっています。
　また、本町の場合、処理区域内の人口数、密度とも低いグループに位置しており、経営改善の道のりは険しいものとなっております。
　町の中心部で比較的人口が集積している種市地区（鹿糠地区、平内地区）の公共下水道が整備途上であり、今後、整備が進み供用開始区域が広がると、人口減を上回る水洗化人口増も見込まれ、経営指標の改善も望める可能性もあることから、今後の動向を注視する必要があります。</t>
    <phoneticPr fontId="4"/>
  </si>
  <si>
    <t>(1)　収益的収支比率・経費回収率・汚水処理原価
　収益的収支比率、経費回収率及び汚水処理原価とも使用料収入の伸びはあったものの汚水処理に要する経費の上昇により、わずかながら悪化する結果となりました。
　また、他会計への依存割合についても、78.41％と依然として高い状況となっています。使用料収入で賄えない約５割の汚水処理費用を使用料体系の見直しや水洗化の促進、費用そのものの抑制により賄っていかなければならない厳しい状況にあるといえます。
(2)　企業債残高対事業規模比率
　本指標は、令和元年度に続き、ほぼ同水準で推移しました。整備完了予定年度が令和８年度で、それまでは起債の借入を見込んでおりますが、地方債残高は減少傾向にあることから数値は同水準程度で推移していくものと予想されます。
(3)　施設利用率
　本指標は、水洗化率の微増により、年々上昇傾向となっていますが、依然として能力の36.81％にとどまっており、類似団体の平均を下回っている状況となりました。
　引き続き、水洗化の促進に取り組む必要があります。
(4)　水洗化率
　本指標は、年々上昇傾向にありますが、類似団体の平均の約６割にとどまっており、まだまだ低い状況となっております。人口減少が進行する中、急激な水洗化率の向上を望めない状況下にありますが、水洗化人口自体は、年々微増傾向が見受けられることから、今後の動向に注視したいと考えております。</t>
    <rPh sb="246" eb="248">
      <t>レイワ</t>
    </rPh>
    <rPh sb="248" eb="249">
      <t>ゲン</t>
    </rPh>
    <phoneticPr fontId="4"/>
  </si>
  <si>
    <t>　当該年度に更新した管渠延長の割合を示す本指標は、令和２年度も該当工事がなく０でありました。
　本町の管渠は、これまでの管路巡視点検の結果、早急に老朽化対策を行わなければならない状況に至っていない状況にあります。
　今後も計画的に管渠の巡視点検を実施し、適切な維持管理に努めていく必要があります。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</si>
</sst>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47-4FA9-85A0-2678F7B222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6647-4FA9-85A0-2678F7B222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32.67</c:v>
                </c:pt>
                <c:pt idx="1">
                  <c:v>34.17</c:v>
                </c:pt>
                <c:pt idx="2">
                  <c:v>36.08</c:v>
                </c:pt>
                <c:pt idx="3">
                  <c:v>36.270000000000003</c:v>
                </c:pt>
                <c:pt idx="4">
                  <c:v>36.81</c:v>
                </c:pt>
              </c:numCache>
            </c:numRef>
          </c:val>
          <c:extLst>
            <c:ext xmlns:c16="http://schemas.microsoft.com/office/drawing/2014/chart" uri="{C3380CC4-5D6E-409C-BE32-E72D297353CC}">
              <c16:uniqueId val="{00000000-BF8E-450C-9EB6-B7C43E8190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BF8E-450C-9EB6-B7C43E8190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45.01</c:v>
                </c:pt>
                <c:pt idx="1">
                  <c:v>46.47</c:v>
                </c:pt>
                <c:pt idx="2">
                  <c:v>48.29</c:v>
                </c:pt>
                <c:pt idx="3">
                  <c:v>50.2</c:v>
                </c:pt>
                <c:pt idx="4">
                  <c:v>53.13</c:v>
                </c:pt>
              </c:numCache>
            </c:numRef>
          </c:val>
          <c:extLst>
            <c:ext xmlns:c16="http://schemas.microsoft.com/office/drawing/2014/chart" uri="{C3380CC4-5D6E-409C-BE32-E72D297353CC}">
              <c16:uniqueId val="{00000000-1696-49F1-AD1D-B3675CE139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1696-49F1-AD1D-B3675CE139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79.760000000000005</c:v>
                </c:pt>
                <c:pt idx="1">
                  <c:v>83.83</c:v>
                </c:pt>
                <c:pt idx="2">
                  <c:v>84.11</c:v>
                </c:pt>
                <c:pt idx="3">
                  <c:v>82.38</c:v>
                </c:pt>
                <c:pt idx="4">
                  <c:v>81.59</c:v>
                </c:pt>
              </c:numCache>
            </c:numRef>
          </c:val>
          <c:extLst>
            <c:ext xmlns:c16="http://schemas.microsoft.com/office/drawing/2014/chart" uri="{C3380CC4-5D6E-409C-BE32-E72D297353CC}">
              <c16:uniqueId val="{00000000-65C8-4FFE-986B-EB9A20D72B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C8-4FFE-986B-EB9A20D72B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2-477F-9163-A1543602F8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2-477F-9163-A1543602F8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AC-4D0B-B7C8-67CBC9AFCD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AC-4D0B-B7C8-67CBC9AFCD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FB-4905-93F7-2D1B8099E6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FB-4905-93F7-2D1B8099E6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78-4250-A814-7AF6FBFCDD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8-4250-A814-7AF6FBFCDD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1274.3800000000001</c:v>
                </c:pt>
                <c:pt idx="1">
                  <c:v>335.25</c:v>
                </c:pt>
                <c:pt idx="2">
                  <c:v>310.45999999999998</c:v>
                </c:pt>
                <c:pt idx="3">
                  <c:v>288.58</c:v>
                </c:pt>
                <c:pt idx="4">
                  <c:v>262.82</c:v>
                </c:pt>
              </c:numCache>
            </c:numRef>
          </c:val>
          <c:extLst>
            <c:ext xmlns:c16="http://schemas.microsoft.com/office/drawing/2014/chart" uri="{C3380CC4-5D6E-409C-BE32-E72D297353CC}">
              <c16:uniqueId val="{00000000-91EF-4F7D-BC41-359FDC709AE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91EF-4F7D-BC41-359FDC709AE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45.69</c:v>
                </c:pt>
                <c:pt idx="1">
                  <c:v>53.34</c:v>
                </c:pt>
                <c:pt idx="2">
                  <c:v>59.26</c:v>
                </c:pt>
                <c:pt idx="3">
                  <c:v>53.84</c:v>
                </c:pt>
                <c:pt idx="4">
                  <c:v>53.56</c:v>
                </c:pt>
              </c:numCache>
            </c:numRef>
          </c:val>
          <c:extLst>
            <c:ext xmlns:c16="http://schemas.microsoft.com/office/drawing/2014/chart" uri="{C3380CC4-5D6E-409C-BE32-E72D297353CC}">
              <c16:uniqueId val="{00000000-B3F4-47F3-8697-084C56BCA5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B3F4-47F3-8697-084C56BCA5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470.91</c:v>
                </c:pt>
                <c:pt idx="1">
                  <c:v>406.48</c:v>
                </c:pt>
                <c:pt idx="2">
                  <c:v>365.53</c:v>
                </c:pt>
                <c:pt idx="3">
                  <c:v>407.16</c:v>
                </c:pt>
                <c:pt idx="4">
                  <c:v>414.37</c:v>
                </c:pt>
              </c:numCache>
            </c:numRef>
          </c:val>
          <c:extLst>
            <c:ext xmlns:c16="http://schemas.microsoft.com/office/drawing/2014/chart" uri="{C3380CC4-5D6E-409C-BE32-E72D297353CC}">
              <c16:uniqueId val="{00000000-9B07-4745-B1BA-558FF17DA64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9B07-4745-B1BA-558FF17DA64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O4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洋野町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16032</v>
      </c>
      <c r="AM8" s="51"/>
      <c r="AN8" s="51"/>
      <c r="AO8" s="51"/>
      <c r="AP8" s="51"/>
      <c r="AQ8" s="51"/>
      <c r="AR8" s="51"/>
      <c r="AS8" s="51"/>
      <c r="AT8" s="46">
        <f>データ!T6</f>
        <v>302.92</v>
      </c>
      <c r="AU8" s="46"/>
      <c r="AV8" s="46"/>
      <c r="AW8" s="46"/>
      <c r="AX8" s="46"/>
      <c r="AY8" s="46"/>
      <c r="AZ8" s="46"/>
      <c r="BA8" s="46"/>
      <c r="BB8" s="46">
        <f>データ!U6</f>
        <v>52.92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30.91</v>
      </c>
      <c r="Q10" s="46"/>
      <c r="R10" s="46"/>
      <c r="S10" s="46"/>
      <c r="T10" s="46"/>
      <c r="U10" s="46"/>
      <c r="V10" s="46"/>
      <c r="W10" s="46">
        <f>データ!Q6</f>
        <v>92.03</v>
      </c>
      <c r="X10" s="46"/>
      <c r="Y10" s="46"/>
      <c r="Z10" s="46"/>
      <c r="AA10" s="46"/>
      <c r="AB10" s="46"/>
      <c r="AC10" s="46"/>
      <c r="AD10" s="51">
        <f>データ!R6</f>
        <v>4444</v>
      </c>
      <c r="AE10" s="51"/>
      <c r="AF10" s="51"/>
      <c r="AG10" s="51"/>
      <c r="AH10" s="51"/>
      <c r="AI10" s="51"/>
      <c r="AJ10" s="51"/>
      <c r="AK10" s="2"/>
      <c r="AL10" s="51">
        <f>データ!V6</f>
        <v>4922</v>
      </c>
      <c r="AM10" s="51"/>
      <c r="AN10" s="51"/>
      <c r="AO10" s="51"/>
      <c r="AP10" s="51"/>
      <c r="AQ10" s="51"/>
      <c r="AR10" s="51"/>
      <c r="AS10" s="51"/>
      <c r="AT10" s="46">
        <f>データ!W6</f>
        <v>2.19</v>
      </c>
      <c r="AU10" s="46"/>
      <c r="AV10" s="46"/>
      <c r="AW10" s="46"/>
      <c r="AX10" s="46"/>
      <c r="AY10" s="46"/>
      <c r="AZ10" s="46"/>
      <c r="BA10" s="46"/>
      <c r="BB10" s="46">
        <f>データ!X6</f>
        <v>2247.4899999999998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45</v>
      </c>
      <c r="O86" s="26" t="str">
        <f>データ!EO6</f>
        <v>【0.30】</v>
      </c>
    </row>
  </sheetData>
  <sheetProtection algorithmName="SHA-512" hashValue="KU+4CgywDBqCRk1zlB2IBBDyK7HhPG9TphVujG0NPzh6EPdx3aNGccfeXOPFimd1gIwM6KmZHojBkPmN7Xiu6A==" saltValue="BXtPd4S10O3MlFLqb8YW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35076</v>
      </c>
      <c r="D6" s="33">
        <f t="shared" si="3"/>
        <v>47</v>
      </c>
      <c r="E6" s="33">
        <f t="shared" si="3"/>
        <v>17</v>
      </c>
      <c r="F6" s="33">
        <f t="shared" si="3"/>
        <v>4</v>
      </c>
      <c r="G6" s="33">
        <f t="shared" si="3"/>
        <v>0</v>
      </c>
      <c r="H6" s="33" t="str">
        <f t="shared" si="3"/>
        <v>岩手県　洋野町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30.91</v>
      </c>
      <c r="Q6" s="34">
        <f t="shared" si="3"/>
        <v>92.03</v>
      </c>
      <c r="R6" s="34">
        <f t="shared" si="3"/>
        <v>4444</v>
      </c>
      <c r="S6" s="34">
        <f t="shared" si="3"/>
        <v>16032</v>
      </c>
      <c r="T6" s="34">
        <f t="shared" si="3"/>
        <v>302.92</v>
      </c>
      <c r="U6" s="34">
        <f t="shared" si="3"/>
        <v>52.92</v>
      </c>
      <c r="V6" s="34">
        <f t="shared" si="3"/>
        <v>4922</v>
      </c>
      <c r="W6" s="34">
        <f t="shared" si="3"/>
        <v>2.19</v>
      </c>
      <c r="X6" s="34">
        <f t="shared" si="3"/>
        <v>2247.4899999999998</v>
      </c>
      <c r="Y6" s="35">
        <f>IF(Y7="",NA(),Y7)</f>
        <v>79.760000000000005</v>
      </c>
      <c r="Z6" s="35">
        <f t="shared" ref="Z6:AH6" si="4">IF(Z7="",NA(),Z7)</f>
        <v>83.83</v>
      </c>
      <c r="AA6" s="35">
        <f t="shared" si="4"/>
        <v>84.11</v>
      </c>
      <c r="AB6" s="35">
        <f t="shared" si="4"/>
        <v>82.38</v>
      </c>
      <c r="AC6" s="35">
        <f t="shared" si="4"/>
        <v>81.59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1274.3800000000001</v>
      </c>
      <c r="BG6" s="35">
        <f t="shared" ref="BG6:BO6" si="7">IF(BG7="",NA(),BG7)</f>
        <v>335.25</v>
      </c>
      <c r="BH6" s="35">
        <f t="shared" si="7"/>
        <v>310.45999999999998</v>
      </c>
      <c r="BI6" s="35">
        <f t="shared" si="7"/>
        <v>288.58</v>
      </c>
      <c r="BJ6" s="35">
        <f t="shared" si="7"/>
        <v>262.82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45.69</v>
      </c>
      <c r="BR6" s="35">
        <f t="shared" ref="BR6:BZ6" si="8">IF(BR7="",NA(),BR7)</f>
        <v>53.34</v>
      </c>
      <c r="BS6" s="35">
        <f t="shared" si="8"/>
        <v>59.26</v>
      </c>
      <c r="BT6" s="35">
        <f t="shared" si="8"/>
        <v>53.84</v>
      </c>
      <c r="BU6" s="35">
        <f t="shared" si="8"/>
        <v>53.56</v>
      </c>
      <c r="BV6" s="35">
        <f t="shared" si="8"/>
        <v>69.87</v>
      </c>
      <c r="BW6" s="35">
        <f t="shared" si="8"/>
        <v>74.3</v>
      </c>
      <c r="BX6" s="35">
        <f t="shared" si="8"/>
        <v>72.260000000000005</v>
      </c>
      <c r="BY6" s="35">
        <f t="shared" si="8"/>
        <v>71.84</v>
      </c>
      <c r="BZ6" s="35">
        <f t="shared" si="8"/>
        <v>73.36</v>
      </c>
      <c r="CA6" s="34" t="str">
        <f>IF(CA7="","",IF(CA7="-","【-】","【"&amp;SUBSTITUTE(TEXT(CA7,"#,##0.00"),"-","△")&amp;"】"))</f>
        <v>【75.29】</v>
      </c>
      <c r="CB6" s="35">
        <f>IF(CB7="",NA(),CB7)</f>
        <v>470.91</v>
      </c>
      <c r="CC6" s="35">
        <f t="shared" ref="CC6:CK6" si="9">IF(CC7="",NA(),CC7)</f>
        <v>406.48</v>
      </c>
      <c r="CD6" s="35">
        <f t="shared" si="9"/>
        <v>365.53</v>
      </c>
      <c r="CE6" s="35">
        <f t="shared" si="9"/>
        <v>407.16</v>
      </c>
      <c r="CF6" s="35">
        <f t="shared" si="9"/>
        <v>414.37</v>
      </c>
      <c r="CG6" s="35">
        <f t="shared" si="9"/>
        <v>234.96</v>
      </c>
      <c r="CH6" s="35">
        <f t="shared" si="9"/>
        <v>221.81</v>
      </c>
      <c r="CI6" s="35">
        <f t="shared" si="9"/>
        <v>230.02</v>
      </c>
      <c r="CJ6" s="35">
        <f t="shared" si="9"/>
        <v>228.47</v>
      </c>
      <c r="CK6" s="35">
        <f t="shared" si="9"/>
        <v>224.88</v>
      </c>
      <c r="CL6" s="34" t="str">
        <f>IF(CL7="","",IF(CL7="-","【-】","【"&amp;SUBSTITUTE(TEXT(CL7,"#,##0.00"),"-","△")&amp;"】"))</f>
        <v>【215.41】</v>
      </c>
      <c r="CM6" s="35">
        <f>IF(CM7="",NA(),CM7)</f>
        <v>32.67</v>
      </c>
      <c r="CN6" s="35">
        <f t="shared" ref="CN6:CV6" si="10">IF(CN7="",NA(),CN7)</f>
        <v>34.17</v>
      </c>
      <c r="CO6" s="35">
        <f t="shared" si="10"/>
        <v>36.08</v>
      </c>
      <c r="CP6" s="35">
        <f t="shared" si="10"/>
        <v>36.270000000000003</v>
      </c>
      <c r="CQ6" s="35">
        <f t="shared" si="10"/>
        <v>36.81</v>
      </c>
      <c r="CR6" s="35">
        <f t="shared" si="10"/>
        <v>42.9</v>
      </c>
      <c r="CS6" s="35">
        <f t="shared" si="10"/>
        <v>43.36</v>
      </c>
      <c r="CT6" s="35">
        <f t="shared" si="10"/>
        <v>42.56</v>
      </c>
      <c r="CU6" s="35">
        <f t="shared" si="10"/>
        <v>42.47</v>
      </c>
      <c r="CV6" s="35">
        <f t="shared" si="10"/>
        <v>42.4</v>
      </c>
      <c r="CW6" s="34" t="str">
        <f>IF(CW7="","",IF(CW7="-","【-】","【"&amp;SUBSTITUTE(TEXT(CW7,"#,##0.00"),"-","△")&amp;"】"))</f>
        <v>【42.90】</v>
      </c>
      <c r="CX6" s="35">
        <f>IF(CX7="",NA(),CX7)</f>
        <v>45.01</v>
      </c>
      <c r="CY6" s="35">
        <f t="shared" ref="CY6:DG6" si="11">IF(CY7="",NA(),CY7)</f>
        <v>46.47</v>
      </c>
      <c r="CZ6" s="35">
        <f t="shared" si="11"/>
        <v>48.29</v>
      </c>
      <c r="DA6" s="35">
        <f t="shared" si="11"/>
        <v>50.2</v>
      </c>
      <c r="DB6" s="35">
        <f t="shared" si="11"/>
        <v>53.13</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35076</v>
      </c>
      <c r="D7" s="37">
        <v>47</v>
      </c>
      <c r="E7" s="37">
        <v>17</v>
      </c>
      <c r="F7" s="37">
        <v>4</v>
      </c>
      <c r="G7" s="37">
        <v>0</v>
      </c>
      <c r="H7" s="37" t="s">
        <v>99</v>
      </c>
      <c r="I7" s="37" t="s">
        <v>100</v>
      </c>
      <c r="J7" s="37" t="s">
        <v>101</v>
      </c>
      <c r="K7" s="37" t="s">
        <v>102</v>
      </c>
      <c r="L7" s="37" t="s">
        <v>103</v>
      </c>
      <c r="M7" s="37" t="s">
        <v>104</v>
      </c>
      <c r="N7" s="38" t="s">
        <v>105</v>
      </c>
      <c r="O7" s="38" t="s">
        <v>106</v>
      </c>
      <c r="P7" s="38">
        <v>30.91</v>
      </c>
      <c r="Q7" s="38">
        <v>92.03</v>
      </c>
      <c r="R7" s="38">
        <v>4444</v>
      </c>
      <c r="S7" s="38">
        <v>16032</v>
      </c>
      <c r="T7" s="38">
        <v>302.92</v>
      </c>
      <c r="U7" s="38">
        <v>52.92</v>
      </c>
      <c r="V7" s="38">
        <v>4922</v>
      </c>
      <c r="W7" s="38">
        <v>2.19</v>
      </c>
      <c r="X7" s="38">
        <v>2247.4899999999998</v>
      </c>
      <c r="Y7" s="38">
        <v>79.760000000000005</v>
      </c>
      <c r="Z7" s="38">
        <v>83.83</v>
      </c>
      <c r="AA7" s="38">
        <v>84.11</v>
      </c>
      <c r="AB7" s="38">
        <v>82.38</v>
      </c>
      <c r="AC7" s="38">
        <v>81.59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1274.3800000000001</v>
      </c>
      <c r="BG7" s="38">
        <v>335.25</v>
      </c>
      <c r="BH7" s="38">
        <v>310.45999999999998</v>
      </c>
      <c r="BI7" s="38">
        <v>288.58</v>
      </c>
      <c r="BJ7" s="38">
        <v>262.82</v>
      </c>
      <c r="BK7" s="38">
        <v>1298.9100000000001</v>
      </c>
      <c r="BL7" s="38">
        <v>1243.71</v>
      </c>
      <c r="BM7" s="38">
        <v>1194.1500000000001</v>
      </c>
      <c r="BN7" s="38">
        <v>1206.79</v>
      </c>
      <c r="BO7" s="38">
        <v>1258.43</v>
      </c>
      <c r="BP7" s="38">
        <v>1260.21</v>
      </c>
      <c r="BQ7" s="38">
        <v>45.69</v>
      </c>
      <c r="BR7" s="38">
        <v>53.34</v>
      </c>
      <c r="BS7" s="38">
        <v>59.26</v>
      </c>
      <c r="BT7" s="38">
        <v>53.84</v>
      </c>
      <c r="BU7" s="38">
        <v>53.56</v>
      </c>
      <c r="BV7" s="38">
        <v>69.87</v>
      </c>
      <c r="BW7" s="38">
        <v>74.3</v>
      </c>
      <c r="BX7" s="38">
        <v>72.260000000000005</v>
      </c>
      <c r="BY7" s="38">
        <v>71.84</v>
      </c>
      <c r="BZ7" s="38">
        <v>73.36</v>
      </c>
      <c r="CA7" s="38">
        <v>75.290000000000006</v>
      </c>
      <c r="CB7" s="38">
        <v>470.91</v>
      </c>
      <c r="CC7" s="38">
        <v>406.48</v>
      </c>
      <c r="CD7" s="38">
        <v>365.53</v>
      </c>
      <c r="CE7" s="38">
        <v>407.16</v>
      </c>
      <c r="CF7" s="38">
        <v>414.37</v>
      </c>
      <c r="CG7" s="38">
        <v>234.96</v>
      </c>
      <c r="CH7" s="38">
        <v>221.81</v>
      </c>
      <c r="CI7" s="38">
        <v>230.02</v>
      </c>
      <c r="CJ7" s="38">
        <v>228.47</v>
      </c>
      <c r="CK7" s="38">
        <v>224.88</v>
      </c>
      <c r="CL7" s="38">
        <v>215.41</v>
      </c>
      <c r="CM7" s="38">
        <v>32.67</v>
      </c>
      <c r="CN7" s="38">
        <v>34.17</v>
      </c>
      <c r="CO7" s="38">
        <v>36.08</v>
      </c>
      <c r="CP7" s="38">
        <v>36.270000000000003</v>
      </c>
      <c r="CQ7" s="38">
        <v>36.81</v>
      </c>
      <c r="CR7" s="38">
        <v>42.9</v>
      </c>
      <c r="CS7" s="38">
        <v>43.36</v>
      </c>
      <c r="CT7" s="38">
        <v>42.56</v>
      </c>
      <c r="CU7" s="38">
        <v>42.47</v>
      </c>
      <c r="CV7" s="38">
        <v>42.4</v>
      </c>
      <c r="CW7" s="38">
        <v>42.9</v>
      </c>
      <c r="CX7" s="38">
        <v>45.01</v>
      </c>
      <c r="CY7" s="38">
        <v>46.47</v>
      </c>
      <c r="CZ7" s="38">
        <v>48.29</v>
      </c>
      <c r="DA7" s="38">
        <v>50.2</v>
      </c>
      <c r="DB7" s="38">
        <v>53.13</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2021-12-03T07:49:25Z</dcterms:created>
  <dcterms:modified xsi:type="dcterms:W3CDTF">2022-01-14T00:17:36Z</dcterms:modified>
  <cp:category/>
</cp:coreProperties>
</file>