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irono647\F\財政・管財共有\財政係\01　洋野財政\17　公営企業関係\04 公営企業（経営比較分析表）\R3\01　公営企業に係る経営比較分析表（令和2年度決算）の分析等について4.1.7\各課回答\"/>
    </mc:Choice>
  </mc:AlternateContent>
  <xr:revisionPtr revIDLastSave="0" documentId="13_ncr:1_{DFC743E1-C4D2-435C-B8AD-2C29EF2BE73F}" xr6:coauthVersionLast="40" xr6:coauthVersionMax="40" xr10:uidLastSave="{00000000-0000-0000-0000-000000000000}"/>
  <workbookProtection workbookAlgorithmName="SHA-512" workbookHashValue="d22KBB28WdtnspCuPbYLd8DNM/cECikhkv3D0p08Os8JZKAM3P8iTPELmH5ngZSnFsMzekdkfMUnbdGobqEh7A==" workbookSaltValue="RYUxd0visrfhn30+Jw11Q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BB10" i="4"/>
  <c r="AT10" i="4"/>
  <c r="W10" i="4"/>
  <c r="P10" i="4"/>
  <c r="I10" i="4"/>
  <c r="BB8" i="4"/>
  <c r="AL8" i="4"/>
  <c r="AD8" i="4"/>
  <c r="W8" i="4"/>
  <c r="P8" i="4"/>
  <c r="B8" i="4"/>
</calcChain>
</file>

<file path=xl/sharedStrings.xml><?xml version="1.0" encoding="utf-8"?>
<sst xmlns="http://schemas.openxmlformats.org/spreadsheetml/2006/main" count="239" uniqueCount="120">
  <si>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</si>
  <si>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</si>
  <si>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</si>
  <si>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</si>
  <si>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</si>
  <si>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</si>
  <si>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</si>
  <si>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</si>
  <si>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</si>
  <si>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</si>
  <si>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</si>
  <si>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</si>
  <si>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</si>
  <si>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</si>
  <si>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</si>
  <si>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</si>
  <si>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</si>
  <si>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</si>
  <si>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</si>
  <si>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</si>
  <si>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</si>
  <si>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</si>
  <si>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</si>
  <si>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</si>
  <si>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</si>
  <si>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</si>
  <si>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</si>
  <si>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</si>
  <si>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</si>
  <si>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</si>
  <si>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</si>
  <si>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</si>
  <si>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</si>
  <si>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</si>
  <si>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</si>
  <si>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</si>
  <si>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</si>
  <si>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</si>
  <si>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</si>
  <si>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</si>
  <si>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</si>
  <si>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</si>
  <si>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</si>
  <si>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</si>
  <si>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</si>
  <si>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</si>
  <si>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</si>
  <si>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</si>
  <si>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</si>
  <si>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</si>
  <si>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</si>
  <si>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</si>
  <si>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</si>
  <si>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</si>
  <si>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</si>
  <si>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</si>
  <si>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</si>
  <si>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</si>
  <si>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</si>
  <si>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</si>
  <si>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</si>
  <si>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</si>
  <si>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</si>
  <si>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</si>
  <si>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</si>
  <si>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</si>
  <si>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</si>
  <si>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</si>
  <si>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</si>
  <si>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</si>
  <si>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</si>
  <si>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</si>
  <si>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</si>
  <si>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</si>
  <si>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</si>
  <si>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</si>
  <si>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</si>
  <si>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</si>
  <si>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</si>
  <si>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</si>
  <si>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</si>
  <si>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</si>
  <si>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</si>
  <si>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</si>
  <si>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</si>
  <si>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</si>
  <si>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</si>
  <si>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</si>
  <si>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</si>
  <si>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</si>
  <si>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</si>
  <si>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</si>
  <si>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</si>
  <si>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</si>
  <si>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</si>
  <si>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</si>
  <si>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</si>
  <si>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</si>
  <si>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</si>
  <si>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</si>
  <si>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</si>
  <si>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</si>
  <si>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</si>
  <si>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</si>
  <si>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</si>
  <si>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</si>
  <si>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</si>
  <si>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</si>
  <si>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</si>
  <si>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</si>
  <si>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</si>
  <si>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</si>
  <si>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</si>
  <si>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</si>
  <si>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</si>
  <si>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</si>
  <si>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</si>
  <si>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本事業は、平成７年から供用開始し、27年が経過しております。平成21年、22年には、管渠等の補修工事を実施するなど老朽化が少しずつ進んでいる状況にあります。
　今後も計画的に管渠の巡視点検を実施し、住民サービスの低下を招かないよう適切な維持管理に努めていく必要があります。</t>
    <phoneticPr fontId="4"/>
  </si>
  <si>
    <t>　本町の農業集落排水事業は、旧大野村の明戸・向田の２地区で行われており、水洗化状況は令和２年度末現在で280戸・744人であります。
　経営の健全性・効率性については、総じて良好な状況に見えますが、有収水量と使用料収入がリンクしていない事情があるためで、実際には経営状況は良いとは言えない状況であります。また、一般会計からの繰入金に大きく依存している現状であることから、事業の存続について抜本的に考える時期にきているものと考えます。</t>
    <phoneticPr fontId="4"/>
  </si>
  <si>
    <t>(1)　収益的収支比率・経費回収率・汚水処理原価
　収益的収支比率、経費回収率及び汚水処理原価とも汚水処理に要する経費の抑制により、横ばい若しくは若干の改善となりました。
　しかし、他会計への依存割合については、74.81％と依然として高い状況となっています。
　汚水処理原価については、有収水量と使用料収入がリンクしていない事情があっての結果であり、有収水量の捕捉方法について検討の必要性があります。
(2)　企業債残高対事業規模比率
　本指標は、令和元年度に続き０となりました。整備はすでに完了しており、新発の起債借入は予定していないことから、地方債残高は減少の一途で数値は同水準程度で推移していくものと予想されます。
(3)　施設利用率
　令和２年度の本指標がグラフ上では０となっておりますが、これは錯誤によるもので正しくは36.80であり、ほぼ横ばいとなりました。
　農村集落の人口密度の低い地域という厳しい条件下にありますが、水洗化の動きと相関関係が強いことから、引き続き、水洗化の促進に努めるとともに、不明水対策も実施し適切な利用率を把握する必要があります。
(4)　水洗化率
　令和２年度の本指標は、前年度と比べ2.81ポイント高く平成29年度と同水準となりました。類似団体の平均の約８割にとどまっている状況にあります。人口減少が進行する中、水洗化人口の増加を望めない状況下にあり、事業の存続が厳しい状況にあります。</t>
    <rPh sb="226" eb="228">
      <t>レイワ</t>
    </rPh>
    <rPh sb="228" eb="229">
      <t>ゲン</t>
    </rPh>
    <rPh sb="524" eb="52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</si>
</sst>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7-4074-9ECC-1D0E2EF031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F17-4074-9ECC-1D0E2EF031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34.39</c:v>
                </c:pt>
                <c:pt idx="1">
                  <c:v>34.57</c:v>
                </c:pt>
                <c:pt idx="2">
                  <c:v>0</c:v>
                </c:pt>
                <c:pt idx="3">
                  <c:v>0</c:v>
                </c:pt>
                <c:pt idx="4">
                  <c:v>0</c:v>
                </c:pt>
              </c:numCache>
            </c:numRef>
          </c:val>
          <c:extLst>
            <c:ext xmlns:c16="http://schemas.microsoft.com/office/drawing/2014/chart" uri="{C3380CC4-5D6E-409C-BE32-E72D297353CC}">
              <c16:uniqueId val="{00000000-1A4B-4AC0-91AF-E17333EA6C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A4B-4AC0-91AF-E17333EA6C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68.87</c:v>
                </c:pt>
                <c:pt idx="1">
                  <c:v>69.83</c:v>
                </c:pt>
                <c:pt idx="2">
                  <c:v>74.39</c:v>
                </c:pt>
                <c:pt idx="3">
                  <c:v>67.180000000000007</c:v>
                </c:pt>
                <c:pt idx="4">
                  <c:v>69.989999999999995</c:v>
                </c:pt>
              </c:numCache>
            </c:numRef>
          </c:val>
          <c:extLst>
            <c:ext xmlns:c16="http://schemas.microsoft.com/office/drawing/2014/chart" uri="{C3380CC4-5D6E-409C-BE32-E72D297353CC}">
              <c16:uniqueId val="{00000000-A6AE-4680-A9D0-B599E54EBA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6AE-4680-A9D0-B599E54EBA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49.17</c:v>
                </c:pt>
                <c:pt idx="1">
                  <c:v>74.19</c:v>
                </c:pt>
                <c:pt idx="2">
                  <c:v>75.64</c:v>
                </c:pt>
                <c:pt idx="3">
                  <c:v>77.52</c:v>
                </c:pt>
                <c:pt idx="4">
                  <c:v>65.739999999999995</c:v>
                </c:pt>
              </c:numCache>
            </c:numRef>
          </c:val>
          <c:extLst>
            <c:ext xmlns:c16="http://schemas.microsoft.com/office/drawing/2014/chart" uri="{C3380CC4-5D6E-409C-BE32-E72D297353CC}">
              <c16:uniqueId val="{00000000-9308-4BF7-A3C6-82B59BF580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8-4BF7-A3C6-82B59BF580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44-4141-8A1C-06C6A808F1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44-4141-8A1C-06C6A808F1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83-4C84-B3E5-C504669EBE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83-4C84-B3E5-C504669EBE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E-42B0-8CF6-C6309791A8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E-42B0-8CF6-C6309791A8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C-42BA-BEA6-21FFEB66A9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C-42BA-BEA6-21FFEB66A9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5253.96</c:v>
                </c:pt>
                <c:pt idx="1">
                  <c:v>0</c:v>
                </c:pt>
                <c:pt idx="2">
                  <c:v>0</c:v>
                </c:pt>
                <c:pt idx="3">
                  <c:v>0</c:v>
                </c:pt>
                <c:pt idx="4">
                  <c:v>0</c:v>
                </c:pt>
              </c:numCache>
            </c:numRef>
          </c:val>
          <c:extLst>
            <c:ext xmlns:c16="http://schemas.microsoft.com/office/drawing/2014/chart" uri="{C3380CC4-5D6E-409C-BE32-E72D297353CC}">
              <c16:uniqueId val="{00000000-9C73-45D5-97B8-389559D353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C73-45D5-97B8-389559D353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18.05</c:v>
                </c:pt>
                <c:pt idx="1">
                  <c:v>62.28</c:v>
                </c:pt>
                <c:pt idx="2">
                  <c:v>71.47</c:v>
                </c:pt>
                <c:pt idx="3">
                  <c:v>75.790000000000006</c:v>
                </c:pt>
                <c:pt idx="4">
                  <c:v>36.159999999999997</c:v>
                </c:pt>
              </c:numCache>
            </c:numRef>
          </c:val>
          <c:extLst>
            <c:ext xmlns:c16="http://schemas.microsoft.com/office/drawing/2014/chart" uri="{C3380CC4-5D6E-409C-BE32-E72D297353CC}">
              <c16:uniqueId val="{00000000-DDF6-4652-997B-B432C31DAC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DF6-4652-997B-B432C31DAC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670.89</c:v>
                </c:pt>
                <c:pt idx="1">
                  <c:v>195.89</c:v>
                </c:pt>
                <c:pt idx="2">
                  <c:v>167.02</c:v>
                </c:pt>
                <c:pt idx="3">
                  <c:v>164.38</c:v>
                </c:pt>
                <c:pt idx="4">
                  <c:v>302.07</c:v>
                </c:pt>
              </c:numCache>
            </c:numRef>
          </c:val>
          <c:extLst>
            <c:ext xmlns:c16="http://schemas.microsoft.com/office/drawing/2014/chart" uri="{C3380CC4-5D6E-409C-BE32-E72D297353CC}">
              <c16:uniqueId val="{00000000-4544-4C2A-85E9-D04B0182F4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544-4C2A-85E9-D04B0182F4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洋野町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16032</v>
      </c>
      <c r="AM8" s="51"/>
      <c r="AN8" s="51"/>
      <c r="AO8" s="51"/>
      <c r="AP8" s="51"/>
      <c r="AQ8" s="51"/>
      <c r="AR8" s="51"/>
      <c r="AS8" s="51"/>
      <c r="AT8" s="46">
        <f>データ!T6</f>
        <v>302.92</v>
      </c>
      <c r="AU8" s="46"/>
      <c r="AV8" s="46"/>
      <c r="AW8" s="46"/>
      <c r="AX8" s="46"/>
      <c r="AY8" s="46"/>
      <c r="AZ8" s="46"/>
      <c r="BA8" s="46"/>
      <c r="BB8" s="46">
        <f>データ!U6</f>
        <v>52.92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6.68</v>
      </c>
      <c r="Q10" s="46"/>
      <c r="R10" s="46"/>
      <c r="S10" s="46"/>
      <c r="T10" s="46"/>
      <c r="U10" s="46"/>
      <c r="V10" s="46"/>
      <c r="W10" s="46">
        <f>データ!Q6</f>
        <v>100</v>
      </c>
      <c r="X10" s="46"/>
      <c r="Y10" s="46"/>
      <c r="Z10" s="46"/>
      <c r="AA10" s="46"/>
      <c r="AB10" s="46"/>
      <c r="AC10" s="46"/>
      <c r="AD10" s="51">
        <f>データ!R6</f>
        <v>2750</v>
      </c>
      <c r="AE10" s="51"/>
      <c r="AF10" s="51"/>
      <c r="AG10" s="51"/>
      <c r="AH10" s="51"/>
      <c r="AI10" s="51"/>
      <c r="AJ10" s="51"/>
      <c r="AK10" s="2"/>
      <c r="AL10" s="51">
        <f>データ!V6</f>
        <v>1063</v>
      </c>
      <c r="AM10" s="51"/>
      <c r="AN10" s="51"/>
      <c r="AO10" s="51"/>
      <c r="AP10" s="51"/>
      <c r="AQ10" s="51"/>
      <c r="AR10" s="51"/>
      <c r="AS10" s="51"/>
      <c r="AT10" s="46">
        <f>データ!W6</f>
        <v>0.49</v>
      </c>
      <c r="AU10" s="46"/>
      <c r="AV10" s="46"/>
      <c r="AW10" s="46"/>
      <c r="AX10" s="46"/>
      <c r="AY10" s="46"/>
      <c r="AZ10" s="46"/>
      <c r="BA10" s="46"/>
      <c r="BB10" s="46">
        <f>データ!X6</f>
        <v>2169.39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mvn969F+TEMjHDlrMr1b8Xik1wT13dJO8DOwftwdcv1gCixsNN4KgUSPo9OLD4Fgvt+/TV5Dhy3y2Us7QzSoAQ==" saltValue="wr3SlVHgtFV6OWCS8LTH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35076</v>
      </c>
      <c r="D6" s="33">
        <f t="shared" si="3"/>
        <v>47</v>
      </c>
      <c r="E6" s="33">
        <f t="shared" si="3"/>
        <v>17</v>
      </c>
      <c r="F6" s="33">
        <f t="shared" si="3"/>
        <v>5</v>
      </c>
      <c r="G6" s="33">
        <f t="shared" si="3"/>
        <v>0</v>
      </c>
      <c r="H6" s="33" t="str">
        <f t="shared" si="3"/>
        <v>岩手県　洋野町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6.68</v>
      </c>
      <c r="Q6" s="34">
        <f t="shared" si="3"/>
        <v>100</v>
      </c>
      <c r="R6" s="34">
        <f t="shared" si="3"/>
        <v>2750</v>
      </c>
      <c r="S6" s="34">
        <f t="shared" si="3"/>
        <v>16032</v>
      </c>
      <c r="T6" s="34">
        <f t="shared" si="3"/>
        <v>302.92</v>
      </c>
      <c r="U6" s="34">
        <f t="shared" si="3"/>
        <v>52.92</v>
      </c>
      <c r="V6" s="34">
        <f t="shared" si="3"/>
        <v>1063</v>
      </c>
      <c r="W6" s="34">
        <f t="shared" si="3"/>
        <v>0.49</v>
      </c>
      <c r="X6" s="34">
        <f t="shared" si="3"/>
        <v>2169.39</v>
      </c>
      <c r="Y6" s="35">
        <f>IF(Y7="",NA(),Y7)</f>
        <v>49.17</v>
      </c>
      <c r="Z6" s="35">
        <f t="shared" ref="Z6:AH6" si="4">IF(Z7="",NA(),Z7)</f>
        <v>74.19</v>
      </c>
      <c r="AA6" s="35">
        <f t="shared" si="4"/>
        <v>75.64</v>
      </c>
      <c r="AB6" s="35">
        <f t="shared" si="4"/>
        <v>77.52</v>
      </c>
      <c r="AC6" s="35">
        <f t="shared" si="4"/>
        <v>65.739999999999995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5253.96</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18.05</v>
      </c>
      <c r="BR6" s="35">
        <f t="shared" ref="BR6:BZ6" si="8">IF(BR7="",NA(),BR7)</f>
        <v>62.28</v>
      </c>
      <c r="BS6" s="35">
        <f t="shared" si="8"/>
        <v>71.47</v>
      </c>
      <c r="BT6" s="35">
        <f t="shared" si="8"/>
        <v>75.790000000000006</v>
      </c>
      <c r="BU6" s="35">
        <f t="shared" si="8"/>
        <v>36.159999999999997</v>
      </c>
      <c r="BV6" s="35">
        <f t="shared" si="8"/>
        <v>55.32</v>
      </c>
      <c r="BW6" s="35">
        <f t="shared" si="8"/>
        <v>59.8</v>
      </c>
      <c r="BX6" s="35">
        <f t="shared" si="8"/>
        <v>57.77</v>
      </c>
      <c r="BY6" s="35">
        <f t="shared" si="8"/>
        <v>57.31</v>
      </c>
      <c r="BZ6" s="35">
        <f t="shared" si="8"/>
        <v>57.08</v>
      </c>
      <c r="CA6" s="34" t="str">
        <f>IF(CA7="","",IF(CA7="-","【-】","【"&amp;SUBSTITUTE(TEXT(CA7,"#,##0.00"),"-","△")&amp;"】"))</f>
        <v>【60.94】</v>
      </c>
      <c r="CB6" s="35">
        <f>IF(CB7="",NA(),CB7)</f>
        <v>670.89</v>
      </c>
      <c r="CC6" s="35">
        <f t="shared" ref="CC6:CK6" si="9">IF(CC7="",NA(),CC7)</f>
        <v>195.89</v>
      </c>
      <c r="CD6" s="35">
        <f t="shared" si="9"/>
        <v>167.02</v>
      </c>
      <c r="CE6" s="35">
        <f t="shared" si="9"/>
        <v>164.38</v>
      </c>
      <c r="CF6" s="35">
        <f t="shared" si="9"/>
        <v>302.07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34.39</v>
      </c>
      <c r="CN6" s="35">
        <f t="shared" ref="CN6:CV6" si="10">IF(CN7="",NA(),CN7)</f>
        <v>34.57</v>
      </c>
      <c r="CO6" s="35" t="str">
        <f t="shared" si="10"/>
        <v>-</v>
      </c>
      <c r="CP6" s="35" t="str">
        <f t="shared" si="10"/>
        <v>-</v>
      </c>
      <c r="CQ6" s="35" t="str">
        <f t="shared" si="10"/>
        <v>-</v>
      </c>
      <c r="CR6" s="35">
        <f t="shared" si="10"/>
        <v>60.65</v>
      </c>
      <c r="CS6" s="35">
        <f t="shared" si="10"/>
        <v>51.75</v>
      </c>
      <c r="CT6" s="35">
        <f t="shared" si="10"/>
        <v>50.68</v>
      </c>
      <c r="CU6" s="35">
        <f t="shared" si="10"/>
        <v>50.14</v>
      </c>
      <c r="CV6" s="35">
        <f t="shared" si="10"/>
        <v>54.83</v>
      </c>
      <c r="CW6" s="34" t="str">
        <f>IF(CW7="","",IF(CW7="-","【-】","【"&amp;SUBSTITUTE(TEXT(CW7,"#,##0.00"),"-","△")&amp;"】"))</f>
        <v>【54.84】</v>
      </c>
      <c r="CX6" s="35">
        <f>IF(CX7="",NA(),CX7)</f>
        <v>68.87</v>
      </c>
      <c r="CY6" s="35">
        <f t="shared" ref="CY6:DG6" si="11">IF(CY7="",NA(),CY7)</f>
        <v>69.83</v>
      </c>
      <c r="CZ6" s="35">
        <f t="shared" si="11"/>
        <v>74.39</v>
      </c>
      <c r="DA6" s="35">
        <f t="shared" si="11"/>
        <v>67.180000000000007</v>
      </c>
      <c r="DB6" s="35">
        <f t="shared" si="11"/>
        <v>69.989999999999995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35076</v>
      </c>
      <c r="D7" s="37">
        <v>47</v>
      </c>
      <c r="E7" s="37">
        <v>17</v>
      </c>
      <c r="F7" s="37">
        <v>5</v>
      </c>
      <c r="G7" s="37">
        <v>0</v>
      </c>
      <c r="H7" s="37" t="s">
        <v>97</v>
      </c>
      <c r="I7" s="37" t="s">
        <v>98</v>
      </c>
      <c r="J7" s="37" t="s">
        <v>99</v>
      </c>
      <c r="K7" s="37" t="s">
        <v>100</v>
      </c>
      <c r="L7" s="37" t="s">
        <v>101</v>
      </c>
      <c r="M7" s="37" t="s">
        <v>102</v>
      </c>
      <c r="N7" s="38" t="s">
        <v>103</v>
      </c>
      <c r="O7" s="38" t="s">
        <v>104</v>
      </c>
      <c r="P7" s="38">
        <v>6.68</v>
      </c>
      <c r="Q7" s="38">
        <v>100</v>
      </c>
      <c r="R7" s="38">
        <v>2750</v>
      </c>
      <c r="S7" s="38">
        <v>16032</v>
      </c>
      <c r="T7" s="38">
        <v>302.92</v>
      </c>
      <c r="U7" s="38">
        <v>52.92</v>
      </c>
      <c r="V7" s="38">
        <v>1063</v>
      </c>
      <c r="W7" s="38">
        <v>0.49</v>
      </c>
      <c r="X7" s="38">
        <v>2169.39</v>
      </c>
      <c r="Y7" s="38">
        <v>49.17</v>
      </c>
      <c r="Z7" s="38">
        <v>74.19</v>
      </c>
      <c r="AA7" s="38">
        <v>75.64</v>
      </c>
      <c r="AB7" s="38">
        <v>77.52</v>
      </c>
      <c r="AC7" s="38">
        <v>65.739999999999995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5253.96</v>
      </c>
      <c r="BG7" s="38">
        <v>0</v>
      </c>
      <c r="BH7" s="38">
        <v>0</v>
      </c>
      <c r="BI7" s="38">
        <v>0</v>
      </c>
      <c r="BJ7" s="38">
        <v>0</v>
      </c>
      <c r="BK7" s="38">
        <v>974.93</v>
      </c>
      <c r="BL7" s="38">
        <v>855.8</v>
      </c>
      <c r="BM7" s="38">
        <v>789.46</v>
      </c>
      <c r="BN7" s="38">
        <v>826.83</v>
      </c>
      <c r="BO7" s="38">
        <v>867.83</v>
      </c>
      <c r="BP7" s="38">
        <v>832.52</v>
      </c>
      <c r="BQ7" s="38">
        <v>18.05</v>
      </c>
      <c r="BR7" s="38">
        <v>62.28</v>
      </c>
      <c r="BS7" s="38">
        <v>71.47</v>
      </c>
      <c r="BT7" s="38">
        <v>75.790000000000006</v>
      </c>
      <c r="BU7" s="38">
        <v>36.159999999999997</v>
      </c>
      <c r="BV7" s="38">
        <v>55.32</v>
      </c>
      <c r="BW7" s="38">
        <v>59.8</v>
      </c>
      <c r="BX7" s="38">
        <v>57.77</v>
      </c>
      <c r="BY7" s="38">
        <v>57.31</v>
      </c>
      <c r="BZ7" s="38">
        <v>57.08</v>
      </c>
      <c r="CA7" s="38">
        <v>60.94</v>
      </c>
      <c r="CB7" s="38">
        <v>670.89</v>
      </c>
      <c r="CC7" s="38">
        <v>195.89</v>
      </c>
      <c r="CD7" s="38">
        <v>167.02</v>
      </c>
      <c r="CE7" s="38">
        <v>164.38</v>
      </c>
      <c r="CF7" s="38">
        <v>302.07</v>
      </c>
      <c r="CG7" s="38">
        <v>283.17</v>
      </c>
      <c r="CH7" s="38">
        <v>263.76</v>
      </c>
      <c r="CI7" s="38">
        <v>274.35000000000002</v>
      </c>
      <c r="CJ7" s="38">
        <v>273.52</v>
      </c>
      <c r="CK7" s="38">
        <v>274.99</v>
      </c>
      <c r="CL7" s="38">
        <v>253.04</v>
      </c>
      <c r="CM7" s="38">
        <v>34.39</v>
      </c>
      <c r="CN7" s="38">
        <v>34.57</v>
      </c>
      <c r="CO7" s="38" t="s">
        <v>103</v>
      </c>
      <c r="CP7" s="38" t="s">
        <v>103</v>
      </c>
      <c r="CQ7" s="38" t="s">
        <v>103</v>
      </c>
      <c r="CR7" s="38">
        <v>60.65</v>
      </c>
      <c r="CS7" s="38">
        <v>51.75</v>
      </c>
      <c r="CT7" s="38">
        <v>50.68</v>
      </c>
      <c r="CU7" s="38">
        <v>50.14</v>
      </c>
      <c r="CV7" s="38">
        <v>54.83</v>
      </c>
      <c r="CW7" s="38">
        <v>54.84</v>
      </c>
      <c r="CX7" s="38">
        <v>68.87</v>
      </c>
      <c r="CY7" s="38">
        <v>69.83</v>
      </c>
      <c r="CZ7" s="38">
        <v>74.39</v>
      </c>
      <c r="DA7" s="38">
        <v>67.180000000000007</v>
      </c>
      <c r="DB7" s="38">
        <v>69.989999999999995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2022-01-14T01:04:05Z</cp:lastPrinted>
  <dcterms:created xsi:type="dcterms:W3CDTF">2021-12-03T07:54:41Z</dcterms:created>
  <dcterms:modified xsi:type="dcterms:W3CDTF">2022-01-14T05:08:35Z</dcterms:modified>
  <cp:category/>
</cp:coreProperties>
</file>