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水道\経営比較分析\"/>
    </mc:Choice>
  </mc:AlternateContent>
  <workbookProtection workbookAlgorithmName="SHA-512" workbookHashValue="u0TbL38cRGdxiiTVHD2BTWa4/2RNpSV+66Tc1KR0qT994rXng91seKt4vMPVAaKZ27MXktslsiLTw6tVOZqLLA==" workbookSaltValue="XzKTfTFjAn0z8b5N83ZtcA==" workbookSpinCount="100000" lockStructure="1"/>
  <bookViews>
    <workbookView xWindow="0" yWindow="0" windowWidth="23040" windowHeight="9096"/>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AL8" i="4" s="1"/>
  <c r="Q6" i="5"/>
  <c r="P6" i="5"/>
  <c r="P10" i="4" s="1"/>
  <c r="O6" i="5"/>
  <c r="N6" i="5"/>
  <c r="M6" i="5"/>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J85" i="4"/>
  <c r="G85" i="4"/>
  <c r="F85" i="4"/>
  <c r="E85" i="4"/>
  <c r="BB10" i="4"/>
  <c r="AT10" i="4"/>
  <c r="AL10" i="4"/>
  <c r="W10" i="4"/>
  <c r="I10" i="4"/>
  <c r="B10" i="4"/>
  <c r="BB8" i="4"/>
  <c r="AD8" i="4"/>
  <c r="P8" i="4"/>
  <c r="I8" i="4"/>
  <c r="B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<sst xmlns="http://schemas.openxmlformats.org/spreadsheetml/2006/main" count="228" uniqueCount="115">
  <si>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</si>
  <si>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</si>
  <si>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</si>
  <si>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</si>
  <si>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</si>
  <si>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</si>
  <si>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</si>
  <si>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</si>
  <si>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</si>
  <si>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</si>
  <si>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</si>
  <si>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</si>
  <si>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</si>
  <si>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</si>
  <si>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</si>
  <si>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</si>
  <si>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</si>
  <si>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</si>
  <si>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</si>
  <si>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</si>
  <si>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</si>
  <si>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</si>
  <si>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</si>
  <si>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</si>
  <si>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</si>
  <si>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</si>
  <si>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</si>
  <si>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</si>
  <si>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</si>
  <si>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</si>
  <si>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</si>
  <si>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</si>
  <si>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</si>
  <si>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</si>
  <si>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</si>
  <si>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</si>
  <si>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</si>
  <si>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</si>
  <si>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</si>
  <si>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</si>
  <si>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</si>
  <si>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</si>
  <si>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</si>
  <si>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</si>
  <si>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</si>
  <si>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</si>
  <si>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</si>
  <si>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</si>
  <si>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</si>
  <si>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</si>
  <si>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</si>
  <si>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</si>
  <si>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</si>
  <si>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</si>
  <si>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</si>
  <si>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</si>
  <si>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</si>
  <si>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</si>
  <si>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</si>
  <si>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</si>
  <si>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</si>
  <si>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</si>
  <si>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</si>
  <si>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</si>
  <si>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</si>
  <si>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</si>
  <si>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</si>
  <si>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</si>
  <si>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</si>
  <si>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</si>
  <si>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</si>
  <si>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</si>
  <si>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</si>
  <si>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</si>
  <si>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</si>
  <si>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</si>
  <si>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</si>
  <si>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</si>
  <si>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</si>
  <si>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</si>
  <si>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</si>
  <si>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</si>
  <si>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</si>
  <si>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</si>
  <si>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</si>
  <si>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</si>
  <si>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</si>
  <si>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</si>
  <si>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</si>
  <si>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</si>
  <si>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</si>
  <si>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</si>
  <si>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</si>
  <si>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洋野町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</si>
  <si>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</si>
  <si>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</si>
  <si>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</si>
  <si>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</si>
  <si>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</si>
  <si>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</si>
  <si>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</si>
  <si>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</si>
  <si>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</si>
  <si>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</si>
  <si>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</si>
  <si>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</si>
  <si>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</si>
  <si>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</si>
  <si>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</si>
  <si>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</si>
  <si>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</si>
  <si>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</si>
  <si>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本町の水道施設の多くは平成元年度から平成22年度にかけて管路更新を実施していることから管路経年劣化率が平均値と比較し低い状況にある。
　しかし、町内の水道施設の中には建設後55年が経過している浄水場があるほか、機械設備等は耐用年数が短く既に耐用年数が経過した機器の割合が7割を超えており、長寿命化対策や更新計画等の策定が喫緊の課題である。そのため、国の指導もあり、令和2年度にアセットマネジメントを作成し計画的な機械設備等の更新を実施していくこととしている。
　なお、本比較分析表に反映されていない平成27年度の「管路経年化の状況」の当該数値は「5.74」である。</t>
    <rPh sb="1" eb="3">
      <t>ホンチョウ</t>
    </rPh>
    <rPh sb="4" eb="6">
      <t>スイドウ</t>
    </rPh>
    <rPh sb="6" eb="8">
      <t>シセツ</t>
    </rPh>
    <rPh sb="9" eb="10">
      <t>オオ</t>
    </rPh>
    <rPh sb="12" eb="14">
      <t>ヘイセイ</t>
    </rPh>
    <rPh sb="14" eb="16">
      <t>ガンネン</t>
    </rPh>
    <rPh sb="16" eb="17">
      <t>ド</t>
    </rPh>
    <rPh sb="19" eb="21">
      <t>ヘイセイ</t>
    </rPh>
    <rPh sb="23" eb="24">
      <t>ネン</t>
    </rPh>
    <rPh sb="24" eb="25">
      <t>ド</t>
    </rPh>
    <rPh sb="29" eb="31">
      <t>カンロ</t>
    </rPh>
    <rPh sb="31" eb="33">
      <t>コウシン</t>
    </rPh>
    <rPh sb="34" eb="36">
      <t>ジッシ</t>
    </rPh>
    <rPh sb="44" eb="46">
      <t>カンロ</t>
    </rPh>
    <rPh sb="46" eb="48">
      <t>ケイネン</t>
    </rPh>
    <rPh sb="48" eb="50">
      <t>レッカ</t>
    </rPh>
    <rPh sb="50" eb="51">
      <t>リツ</t>
    </rPh>
    <rPh sb="52" eb="54">
      <t>ヘイキン</t>
    </rPh>
    <rPh sb="54" eb="55">
      <t>チ</t>
    </rPh>
    <rPh sb="56" eb="58">
      <t>ヒカク</t>
    </rPh>
    <rPh sb="59" eb="60">
      <t>ヒク</t>
    </rPh>
    <rPh sb="61" eb="63">
      <t>ジョウキョウ</t>
    </rPh>
    <rPh sb="73" eb="75">
      <t>チョウナイ</t>
    </rPh>
    <rPh sb="76" eb="78">
      <t>スイドウ</t>
    </rPh>
    <rPh sb="78" eb="80">
      <t>シセツ</t>
    </rPh>
    <rPh sb="81" eb="82">
      <t>ナカ</t>
    </rPh>
    <rPh sb="84" eb="86">
      <t>ケンセツ</t>
    </rPh>
    <rPh sb="86" eb="87">
      <t>ゴ</t>
    </rPh>
    <rPh sb="89" eb="90">
      <t>ネン</t>
    </rPh>
    <rPh sb="91" eb="93">
      <t>ケイカ</t>
    </rPh>
    <rPh sb="97" eb="100">
      <t>ジョウスイジョウ</t>
    </rPh>
    <rPh sb="106" eb="108">
      <t>キカイ</t>
    </rPh>
    <rPh sb="108" eb="110">
      <t>セツビ</t>
    </rPh>
    <rPh sb="110" eb="111">
      <t>ナド</t>
    </rPh>
    <rPh sb="112" eb="114">
      <t>タイヨウ</t>
    </rPh>
    <rPh sb="114" eb="116">
      <t>ネンスウ</t>
    </rPh>
    <rPh sb="117" eb="118">
      <t>ミジカ</t>
    </rPh>
    <rPh sb="119" eb="120">
      <t>スデ</t>
    </rPh>
    <rPh sb="121" eb="123">
      <t>タイヨウ</t>
    </rPh>
    <rPh sb="123" eb="125">
      <t>ネンスウ</t>
    </rPh>
    <rPh sb="126" eb="128">
      <t>ケイカ</t>
    </rPh>
    <rPh sb="130" eb="132">
      <t>キキ</t>
    </rPh>
    <rPh sb="133" eb="135">
      <t>ワリアイ</t>
    </rPh>
    <rPh sb="137" eb="138">
      <t>ワリ</t>
    </rPh>
    <rPh sb="139" eb="140">
      <t>コ</t>
    </rPh>
    <rPh sb="145" eb="149">
      <t>チョウジュミョウカ</t>
    </rPh>
    <rPh sb="149" eb="151">
      <t>タイサク</t>
    </rPh>
    <rPh sb="152" eb="154">
      <t>コウシン</t>
    </rPh>
    <rPh sb="154" eb="156">
      <t>ケイカク</t>
    </rPh>
    <rPh sb="156" eb="157">
      <t>ナド</t>
    </rPh>
    <rPh sb="158" eb="160">
      <t>サクテイ</t>
    </rPh>
    <rPh sb="161" eb="163">
      <t>キッキン</t>
    </rPh>
    <rPh sb="164" eb="166">
      <t>カダイ</t>
    </rPh>
    <rPh sb="175" eb="176">
      <t>クニ</t>
    </rPh>
    <rPh sb="177" eb="179">
      <t>シドウ</t>
    </rPh>
    <rPh sb="183" eb="185">
      <t>レイワ</t>
    </rPh>
    <rPh sb="186" eb="187">
      <t>ネン</t>
    </rPh>
    <rPh sb="187" eb="188">
      <t>ド</t>
    </rPh>
    <rPh sb="200" eb="202">
      <t>サクセイ</t>
    </rPh>
    <rPh sb="203" eb="205">
      <t>ケイカク</t>
    </rPh>
    <rPh sb="205" eb="206">
      <t>テキ</t>
    </rPh>
    <rPh sb="207" eb="209">
      <t>キカイ</t>
    </rPh>
    <rPh sb="209" eb="211">
      <t>セツビ</t>
    </rPh>
    <rPh sb="211" eb="212">
      <t>ナド</t>
    </rPh>
    <rPh sb="213" eb="215">
      <t>コウシン</t>
    </rPh>
    <rPh sb="216" eb="218">
      <t>ジッシ</t>
    </rPh>
    <rPh sb="235" eb="236">
      <t>ホン</t>
    </rPh>
    <rPh sb="236" eb="238">
      <t>ヒカク</t>
    </rPh>
    <rPh sb="238" eb="240">
      <t>ブンセキ</t>
    </rPh>
    <rPh sb="240" eb="241">
      <t>ヒョウ</t>
    </rPh>
    <rPh sb="242" eb="244">
      <t>ハンエイ</t>
    </rPh>
    <rPh sb="250" eb="252">
      <t>ヘイセイ</t>
    </rPh>
    <rPh sb="254" eb="255">
      <t>ネン</t>
    </rPh>
    <rPh sb="255" eb="256">
      <t>ド</t>
    </rPh>
    <rPh sb="258" eb="260">
      <t>カンロ</t>
    </rPh>
    <rPh sb="260" eb="262">
      <t>ケイネン</t>
    </rPh>
    <rPh sb="262" eb="263">
      <t>カ</t>
    </rPh>
    <rPh sb="264" eb="266">
      <t>ジョウキョウ</t>
    </rPh>
    <rPh sb="268" eb="270">
      <t>トウガイ</t>
    </rPh>
    <rPh sb="270" eb="272">
      <t>スウチ</t>
    </rPh>
    <phoneticPr fontId="4"/>
  </si>
  <si>
    <t xml:space="preserve"> 本町は、人口密度が低く水道利用世帯が町内に分散していることから膨大な管路延長を整備する必要があり管路整備の投資額が高額であったことから投資費（減価償却費及び企業債利子償還金）が高額であり、給水原価を押し上げた結果、供給単価との差が大きく料金回収率を引き下げており、国や町一般会計から多額の財政支援を受けている状況にある。
　施設利用率が低い状況等については、事業の効率性を改善する余地があることを示しており、今後、近隣市町村との情報交換や連携強化を深めるとともに、給水区域間の水融通や施設のダウンサイジング、長寿命化等の取組を進め、これらに必要な財源の確保に向けて水道料金の改定を実施し持続可能な水道事業の経営を行っていく必要がある。
　</t>
    <phoneticPr fontId="4"/>
  </si>
  <si>
    <t xml:space="preserve"> 本町の水道事業は、平成29年4月から簡易水道事業を廃止して上水道事業に統合したほか、令和元年6月から旧町村単位の水道料金を改正統一し経営改善を図った。
　施設利用率が31.41％と低い要因は、平成29年度から簡易水道事業を統合したことで、簡水水道で使用していた施設の一部を休止し、広域的水道管路とし安定的な水道水の供給を図ったためである。
　また、本町は人口密度が低く、各地区が町内に分散していることから管路整備等に係る投資額が高額となり、減価償却や企業債利子償還金もこれに比例して高額となっている。このことから、今後の施設更新等では人口減少等を見据え施設の統廃合やダウンサイジングを実施する必要がある。
　料金回収率が52％であることから、給水に係る費用が一般会計からの繰出金等給水収益以外の収入で賄われているため、今後、町民の理解を得ながら適正な水道料金への見直しが必要な状況にある。</t>
    <rPh sb="1" eb="3">
      <t>ホンチョウ</t>
    </rPh>
    <rPh sb="4" eb="6">
      <t>スイドウ</t>
    </rPh>
    <rPh sb="6" eb="8">
      <t>ジギョウ</t>
    </rPh>
    <rPh sb="10" eb="12">
      <t>ヘイセイ</t>
    </rPh>
    <rPh sb="14" eb="15">
      <t>ネン</t>
    </rPh>
    <rPh sb="16" eb="17">
      <t>ガツ</t>
    </rPh>
    <rPh sb="19" eb="21">
      <t>カンイ</t>
    </rPh>
    <rPh sb="21" eb="23">
      <t>スイドウ</t>
    </rPh>
    <rPh sb="23" eb="25">
      <t>ジギョウ</t>
    </rPh>
    <rPh sb="26" eb="28">
      <t>ハイシ</t>
    </rPh>
    <rPh sb="30" eb="32">
      <t>ジョウスイ</t>
    </rPh>
    <rPh sb="32" eb="33">
      <t>ドウ</t>
    </rPh>
    <rPh sb="33" eb="35">
      <t>ジギョウ</t>
    </rPh>
    <rPh sb="36" eb="38">
      <t>トウゴウ</t>
    </rPh>
    <rPh sb="43" eb="45">
      <t>レイワ</t>
    </rPh>
    <rPh sb="45" eb="47">
      <t>ガンネン</t>
    </rPh>
    <rPh sb="48" eb="49">
      <t>ガツ</t>
    </rPh>
    <rPh sb="51" eb="52">
      <t>キュウ</t>
    </rPh>
    <rPh sb="52" eb="54">
      <t>チョウソン</t>
    </rPh>
    <rPh sb="54" eb="56">
      <t>タンイ</t>
    </rPh>
    <rPh sb="57" eb="59">
      <t>スイドウ</t>
    </rPh>
    <rPh sb="59" eb="61">
      <t>リョウキン</t>
    </rPh>
    <rPh sb="62" eb="64">
      <t>カイセイ</t>
    </rPh>
    <rPh sb="64" eb="66">
      <t>トウイツ</t>
    </rPh>
    <rPh sb="67" eb="69">
      <t>ケイエイ</t>
    </rPh>
    <rPh sb="69" eb="71">
      <t>カイゼン</t>
    </rPh>
    <rPh sb="72" eb="73">
      <t>ハカ</t>
    </rPh>
    <rPh sb="78" eb="80">
      <t>シセツ</t>
    </rPh>
    <rPh sb="80" eb="82">
      <t>リヨウ</t>
    </rPh>
    <rPh sb="82" eb="83">
      <t>リツ</t>
    </rPh>
    <rPh sb="91" eb="92">
      <t>ヒク</t>
    </rPh>
    <rPh sb="93" eb="95">
      <t>ヨウイン</t>
    </rPh>
    <rPh sb="97" eb="99">
      <t>ヘイセイ</t>
    </rPh>
    <rPh sb="101" eb="102">
      <t>ネン</t>
    </rPh>
    <rPh sb="102" eb="103">
      <t>ド</t>
    </rPh>
    <rPh sb="105" eb="107">
      <t>カンイ</t>
    </rPh>
    <rPh sb="107" eb="109">
      <t>スイドウ</t>
    </rPh>
    <rPh sb="109" eb="111">
      <t>ジギョウ</t>
    </rPh>
    <rPh sb="112" eb="114">
      <t>トウゴウ</t>
    </rPh>
    <rPh sb="120" eb="122">
      <t>カンスイ</t>
    </rPh>
    <rPh sb="122" eb="124">
      <t>スイドウ</t>
    </rPh>
    <rPh sb="125" eb="127">
      <t>シヨウ</t>
    </rPh>
    <rPh sb="131" eb="133">
      <t>シセツ</t>
    </rPh>
    <rPh sb="134" eb="136">
      <t>イチブ</t>
    </rPh>
    <rPh sb="137" eb="139">
      <t>キュウシ</t>
    </rPh>
    <rPh sb="141" eb="143">
      <t>コウイキ</t>
    </rPh>
    <rPh sb="143" eb="144">
      <t>テキ</t>
    </rPh>
    <rPh sb="144" eb="146">
      <t>スイドウ</t>
    </rPh>
    <rPh sb="146" eb="148">
      <t>カンロ</t>
    </rPh>
    <rPh sb="150" eb="152">
      <t>アンテイ</t>
    </rPh>
    <rPh sb="152" eb="153">
      <t>テキ</t>
    </rPh>
    <rPh sb="154" eb="156">
      <t>スイドウ</t>
    </rPh>
    <rPh sb="156" eb="157">
      <t>スイ</t>
    </rPh>
    <rPh sb="158" eb="160">
      <t>キョウキュウ</t>
    </rPh>
    <rPh sb="161" eb="162">
      <t>ハカ</t>
    </rPh>
    <rPh sb="175" eb="177">
      <t>ホンチョウ</t>
    </rPh>
    <rPh sb="178" eb="180">
      <t>ジンコウ</t>
    </rPh>
    <rPh sb="180" eb="182">
      <t>ミツド</t>
    </rPh>
    <rPh sb="183" eb="184">
      <t>ヒク</t>
    </rPh>
    <rPh sb="186" eb="187">
      <t>カク</t>
    </rPh>
    <rPh sb="187" eb="189">
      <t>チク</t>
    </rPh>
    <rPh sb="190" eb="192">
      <t>チョウナイ</t>
    </rPh>
    <rPh sb="193" eb="195">
      <t>ブンサン</t>
    </rPh>
    <rPh sb="203" eb="205">
      <t>カンロ</t>
    </rPh>
    <rPh sb="205" eb="207">
      <t>セイビ</t>
    </rPh>
    <rPh sb="207" eb="208">
      <t>ナド</t>
    </rPh>
    <rPh sb="209" eb="210">
      <t>カカ</t>
    </rPh>
    <rPh sb="211" eb="213">
      <t>トウシ</t>
    </rPh>
    <rPh sb="213" eb="214">
      <t>ガク</t>
    </rPh>
    <rPh sb="215" eb="217">
      <t>コウガク</t>
    </rPh>
    <rPh sb="221" eb="223">
      <t>ゲンカ</t>
    </rPh>
    <rPh sb="223" eb="225">
      <t>ショウキャク</t>
    </rPh>
    <rPh sb="226" eb="228">
      <t>キギョウ</t>
    </rPh>
    <rPh sb="228" eb="229">
      <t>サイ</t>
    </rPh>
    <rPh sb="229" eb="231">
      <t>リシ</t>
    </rPh>
    <rPh sb="231" eb="233">
      <t>ショウカン</t>
    </rPh>
    <rPh sb="233" eb="234">
      <t>キン</t>
    </rPh>
    <rPh sb="238" eb="240">
      <t>ヒレイ</t>
    </rPh>
    <rPh sb="242" eb="244">
      <t>コウガク</t>
    </rPh>
    <rPh sb="258" eb="260">
      <t>コンゴ</t>
    </rPh>
    <rPh sb="261" eb="263">
      <t>シセツ</t>
    </rPh>
    <rPh sb="263" eb="265">
      <t>コウシン</t>
    </rPh>
    <rPh sb="265" eb="266">
      <t>ナド</t>
    </rPh>
    <rPh sb="268" eb="270">
      <t>ジンコウ</t>
    </rPh>
    <rPh sb="270" eb="272">
      <t>ゲンショウ</t>
    </rPh>
    <rPh sb="272" eb="273">
      <t>ナド</t>
    </rPh>
    <rPh sb="274" eb="276">
      <t>ミス</t>
    </rPh>
    <rPh sb="277" eb="279">
      <t>シセツ</t>
    </rPh>
    <rPh sb="280" eb="283">
      <t>トウハイゴウ</t>
    </rPh>
    <rPh sb="293" eb="295">
      <t>ジッシ</t>
    </rPh>
    <rPh sb="297" eb="299">
      <t>ヒツヨウ</t>
    </rPh>
    <rPh sb="305" eb="307">
      <t>リョウキン</t>
    </rPh>
    <rPh sb="307" eb="309">
      <t>カイシュウ</t>
    </rPh>
    <rPh sb="309" eb="310">
      <t>リツ</t>
    </rPh>
    <rPh sb="322" eb="324">
      <t>キュウスイ</t>
    </rPh>
    <rPh sb="325" eb="326">
      <t>カカ</t>
    </rPh>
    <rPh sb="327" eb="329">
      <t>ヒヨウ</t>
    </rPh>
    <rPh sb="330" eb="332">
      <t>イッパン</t>
    </rPh>
    <rPh sb="332" eb="334">
      <t>カイケイ</t>
    </rPh>
    <rPh sb="337" eb="339">
      <t>クリダ</t>
    </rPh>
    <rPh sb="339" eb="340">
      <t>キン</t>
    </rPh>
    <rPh sb="340" eb="341">
      <t>ナド</t>
    </rPh>
    <rPh sb="341" eb="343">
      <t>キュウスイ</t>
    </rPh>
    <rPh sb="343" eb="345">
      <t>シュウエキ</t>
    </rPh>
    <rPh sb="345" eb="347">
      <t>イガイ</t>
    </rPh>
    <rPh sb="348" eb="350">
      <t>シュウニュウ</t>
    </rPh>
    <rPh sb="351" eb="352">
      <t>マカナ</t>
    </rPh>
    <rPh sb="360" eb="362">
      <t>コンゴ</t>
    </rPh>
    <rPh sb="363" eb="365">
      <t>チョウミン</t>
    </rPh>
    <rPh sb="366" eb="368">
      <t>リカイ</t>
    </rPh>
    <rPh sb="369" eb="370">
      <t>エ</t>
    </rPh>
    <rPh sb="373" eb="375">
      <t>テキセイ</t>
    </rPh>
    <rPh sb="376" eb="378">
      <t>スイドウ</t>
    </rPh>
    <rPh sb="378" eb="380">
      <t>リョウキン</t>
    </rPh>
    <rPh sb="382" eb="384">
      <t>ミナオ</t>
    </rPh>
    <rPh sb="386" eb="388">
      <t>ヒツヨウ</t>
    </rPh>
    <rPh sb="389" eb="391">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</si>
</sst>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78-4501-A607-7A4710319A7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0.39</c:v>
                </c:pt>
                <c:pt idx="3">
                  <c:v>0.43</c:v>
                </c:pt>
                <c:pt idx="4">
                  <c:v>0.42</c:v>
                </c:pt>
              </c:numCache>
            </c:numRef>
          </c:val>
          <c:smooth val="0"/>
          <c:extLst>
            <c:ext xmlns:c16="http://schemas.microsoft.com/office/drawing/2014/chart" uri="{C3380CC4-5D6E-409C-BE32-E72D297353CC}">
              <c16:uniqueId val="{00000001-B978-4501-A607-7A4710319A7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45.94</c:v>
                </c:pt>
                <c:pt idx="1">
                  <c:v>45.83</c:v>
                </c:pt>
                <c:pt idx="2">
                  <c:v>32.82</c:v>
                </c:pt>
                <c:pt idx="3">
                  <c:v>32.49</c:v>
                </c:pt>
                <c:pt idx="4">
                  <c:v>31.41</c:v>
                </c:pt>
              </c:numCache>
            </c:numRef>
          </c:val>
          <c:extLst>
            <c:ext xmlns:c16="http://schemas.microsoft.com/office/drawing/2014/chart" uri="{C3380CC4-5D6E-409C-BE32-E72D297353CC}">
              <c16:uniqueId val="{00000000-564A-4F5F-8154-11828476D96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55.88</c:v>
                </c:pt>
                <c:pt idx="3">
                  <c:v>55.22</c:v>
                </c:pt>
                <c:pt idx="4">
                  <c:v>54.05</c:v>
                </c:pt>
              </c:numCache>
            </c:numRef>
          </c:val>
          <c:smooth val="0"/>
          <c:extLst>
            <c:ext xmlns:c16="http://schemas.microsoft.com/office/drawing/2014/chart" uri="{C3380CC4-5D6E-409C-BE32-E72D297353CC}">
              <c16:uniqueId val="{00000001-564A-4F5F-8154-11828476D96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76.31</c:v>
                </c:pt>
                <c:pt idx="1">
                  <c:v>76.349999999999994</c:v>
                </c:pt>
                <c:pt idx="2">
                  <c:v>80.05</c:v>
                </c:pt>
                <c:pt idx="3">
                  <c:v>80.69</c:v>
                </c:pt>
                <c:pt idx="4">
                  <c:v>83.54</c:v>
                </c:pt>
              </c:numCache>
            </c:numRef>
          </c:val>
          <c:extLst>
            <c:ext xmlns:c16="http://schemas.microsoft.com/office/drawing/2014/chart" uri="{C3380CC4-5D6E-409C-BE32-E72D297353CC}">
              <c16:uniqueId val="{00000000-B9D4-48EA-8D11-12DD2563217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80.989999999999995</c:v>
                </c:pt>
                <c:pt idx="3">
                  <c:v>80.930000000000007</c:v>
                </c:pt>
                <c:pt idx="4">
                  <c:v>80.510000000000005</c:v>
                </c:pt>
              </c:numCache>
            </c:numRef>
          </c:val>
          <c:smooth val="0"/>
          <c:extLst>
            <c:ext xmlns:c16="http://schemas.microsoft.com/office/drawing/2014/chart" uri="{C3380CC4-5D6E-409C-BE32-E72D297353CC}">
              <c16:uniqueId val="{00000001-B9D4-48EA-8D11-12DD2563217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100.19</c:v>
                </c:pt>
                <c:pt idx="1">
                  <c:v>101.99</c:v>
                </c:pt>
                <c:pt idx="2">
                  <c:v>103.28</c:v>
                </c:pt>
                <c:pt idx="3">
                  <c:v>102.52</c:v>
                </c:pt>
                <c:pt idx="4">
                  <c:v>101.7</c:v>
                </c:pt>
              </c:numCache>
            </c:numRef>
          </c:val>
          <c:extLst>
            <c:ext xmlns:c16="http://schemas.microsoft.com/office/drawing/2014/chart" uri="{C3380CC4-5D6E-409C-BE32-E72D297353CC}">
              <c16:uniqueId val="{00000000-5B02-4597-AB33-BD9586AFFE9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110.02</c:v>
                </c:pt>
                <c:pt idx="3">
                  <c:v>108.76</c:v>
                </c:pt>
                <c:pt idx="4">
                  <c:v>108.46</c:v>
                </c:pt>
              </c:numCache>
            </c:numRef>
          </c:val>
          <c:smooth val="0"/>
          <c:extLst>
            <c:ext xmlns:c16="http://schemas.microsoft.com/office/drawing/2014/chart" uri="{C3380CC4-5D6E-409C-BE32-E72D297353CC}">
              <c16:uniqueId val="{00000001-5B02-4597-AB33-BD9586AFFE9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16.88</c:v>
                </c:pt>
                <c:pt idx="1">
                  <c:v>19.600000000000001</c:v>
                </c:pt>
                <c:pt idx="2">
                  <c:v>17.28</c:v>
                </c:pt>
                <c:pt idx="3">
                  <c:v>20.399999999999999</c:v>
                </c:pt>
                <c:pt idx="4">
                  <c:v>23.36</c:v>
                </c:pt>
              </c:numCache>
            </c:numRef>
          </c:val>
          <c:extLst>
            <c:ext xmlns:c16="http://schemas.microsoft.com/office/drawing/2014/chart" uri="{C3380CC4-5D6E-409C-BE32-E72D297353CC}">
              <c16:uniqueId val="{00000000-71B4-465F-B1E1-DAEDACFF621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46.61</c:v>
                </c:pt>
                <c:pt idx="3">
                  <c:v>47.97</c:v>
                </c:pt>
                <c:pt idx="4">
                  <c:v>49.12</c:v>
                </c:pt>
              </c:numCache>
            </c:numRef>
          </c:val>
          <c:smooth val="0"/>
          <c:extLst>
            <c:ext xmlns:c16="http://schemas.microsoft.com/office/drawing/2014/chart" uri="{C3380CC4-5D6E-409C-BE32-E72D297353CC}">
              <c16:uniqueId val="{00000001-71B4-465F-B1E1-DAEDACFF621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formatCode="#,##0.00;&quot;△&quot;#,##0.00">
                  <c:v>0</c:v>
                </c:pt>
                <c:pt idx="1">
                  <c:v>7.53</c:v>
                </c:pt>
                <c:pt idx="2">
                  <c:v>4.6399999999999997</c:v>
                </c:pt>
                <c:pt idx="3">
                  <c:v>4.6399999999999997</c:v>
                </c:pt>
                <c:pt idx="4">
                  <c:v>6.41</c:v>
                </c:pt>
              </c:numCache>
            </c:numRef>
          </c:val>
          <c:extLst>
            <c:ext xmlns:c16="http://schemas.microsoft.com/office/drawing/2014/chart" uri="{C3380CC4-5D6E-409C-BE32-E72D297353CC}">
              <c16:uniqueId val="{00000000-F8ED-43FF-BC5E-F2C1C6C9E1F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10.84</c:v>
                </c:pt>
                <c:pt idx="3">
                  <c:v>15.33</c:v>
                </c:pt>
                <c:pt idx="4">
                  <c:v>16.760000000000002</c:v>
                </c:pt>
              </c:numCache>
            </c:numRef>
          </c:val>
          <c:smooth val="0"/>
          <c:extLst>
            <c:ext xmlns:c16="http://schemas.microsoft.com/office/drawing/2014/chart" uri="{C3380CC4-5D6E-409C-BE32-E72D297353CC}">
              <c16:uniqueId val="{00000001-F8ED-43FF-BC5E-F2C1C6C9E1F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8C-4B56-AB01-30FC4DF09A3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7.31</c:v>
                </c:pt>
                <c:pt idx="3">
                  <c:v>7.48</c:v>
                </c:pt>
                <c:pt idx="4">
                  <c:v>11.94</c:v>
                </c:pt>
              </c:numCache>
            </c:numRef>
          </c:val>
          <c:smooth val="0"/>
          <c:extLst>
            <c:ext xmlns:c16="http://schemas.microsoft.com/office/drawing/2014/chart" uri="{C3380CC4-5D6E-409C-BE32-E72D297353CC}">
              <c16:uniqueId val="{00000001-6F8C-4B56-AB01-30FC4DF09A3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389.63</c:v>
                </c:pt>
                <c:pt idx="1">
                  <c:v>456.65</c:v>
                </c:pt>
                <c:pt idx="2">
                  <c:v>274.63</c:v>
                </c:pt>
                <c:pt idx="3">
                  <c:v>292.27</c:v>
                </c:pt>
                <c:pt idx="4">
                  <c:v>286.07</c:v>
                </c:pt>
              </c:numCache>
            </c:numRef>
          </c:val>
          <c:extLst>
            <c:ext xmlns:c16="http://schemas.microsoft.com/office/drawing/2014/chart" uri="{C3380CC4-5D6E-409C-BE32-E72D297353CC}">
              <c16:uniqueId val="{00000000-A705-4A22-865A-C1602A660B9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355.27</c:v>
                </c:pt>
                <c:pt idx="3">
                  <c:v>359.7</c:v>
                </c:pt>
                <c:pt idx="4">
                  <c:v>362.93</c:v>
                </c:pt>
              </c:numCache>
            </c:numRef>
          </c:val>
          <c:smooth val="0"/>
          <c:extLst>
            <c:ext xmlns:c16="http://schemas.microsoft.com/office/drawing/2014/chart" uri="{C3380CC4-5D6E-409C-BE32-E72D297353CC}">
              <c16:uniqueId val="{00000001-A705-4A22-865A-C1602A660B9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1044.45</c:v>
                </c:pt>
                <c:pt idx="1">
                  <c:v>982.97</c:v>
                </c:pt>
                <c:pt idx="2">
                  <c:v>1142.5899999999999</c:v>
                </c:pt>
                <c:pt idx="3">
                  <c:v>1054.7</c:v>
                </c:pt>
                <c:pt idx="4">
                  <c:v>942.21</c:v>
                </c:pt>
              </c:numCache>
            </c:numRef>
          </c:val>
          <c:extLst>
            <c:ext xmlns:c16="http://schemas.microsoft.com/office/drawing/2014/chart" uri="{C3380CC4-5D6E-409C-BE32-E72D297353CC}">
              <c16:uniqueId val="{00000000-8B6E-4216-8A0E-AECB9190188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458.27</c:v>
                </c:pt>
                <c:pt idx="3">
                  <c:v>447.01</c:v>
                </c:pt>
                <c:pt idx="4">
                  <c:v>439.05</c:v>
                </c:pt>
              </c:numCache>
            </c:numRef>
          </c:val>
          <c:smooth val="0"/>
          <c:extLst>
            <c:ext xmlns:c16="http://schemas.microsoft.com/office/drawing/2014/chart" uri="{C3380CC4-5D6E-409C-BE32-E72D297353CC}">
              <c16:uniqueId val="{00000001-8B6E-4216-8A0E-AECB9190188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55.11</c:v>
                </c:pt>
                <c:pt idx="1">
                  <c:v>56.16</c:v>
                </c:pt>
                <c:pt idx="2">
                  <c:v>53.34</c:v>
                </c:pt>
                <c:pt idx="3">
                  <c:v>52.79</c:v>
                </c:pt>
                <c:pt idx="4">
                  <c:v>52.79</c:v>
                </c:pt>
              </c:numCache>
            </c:numRef>
          </c:val>
          <c:extLst>
            <c:ext xmlns:c16="http://schemas.microsoft.com/office/drawing/2014/chart" uri="{C3380CC4-5D6E-409C-BE32-E72D297353CC}">
              <c16:uniqueId val="{00000000-F0BE-4A5B-9391-E739E651D78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96.77</c:v>
                </c:pt>
                <c:pt idx="3">
                  <c:v>95.81</c:v>
                </c:pt>
                <c:pt idx="4">
                  <c:v>95.26</c:v>
                </c:pt>
              </c:numCache>
            </c:numRef>
          </c:val>
          <c:smooth val="0"/>
          <c:extLst>
            <c:ext xmlns:c16="http://schemas.microsoft.com/office/drawing/2014/chart" uri="{C3380CC4-5D6E-409C-BE32-E72D297353CC}">
              <c16:uniqueId val="{00000001-F0BE-4A5B-9391-E739E651D78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428.05</c:v>
                </c:pt>
                <c:pt idx="1">
                  <c:v>420.44</c:v>
                </c:pt>
                <c:pt idx="2">
                  <c:v>405.64</c:v>
                </c:pt>
                <c:pt idx="3">
                  <c:v>410.51</c:v>
                </c:pt>
                <c:pt idx="4">
                  <c:v>418.23</c:v>
                </c:pt>
              </c:numCache>
            </c:numRef>
          </c:val>
          <c:extLst>
            <c:ext xmlns:c16="http://schemas.microsoft.com/office/drawing/2014/chart" uri="{C3380CC4-5D6E-409C-BE32-E72D297353CC}">
              <c16:uniqueId val="{00000000-274D-4BAE-B708-1FE154C54B1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187.18</c:v>
                </c:pt>
                <c:pt idx="3">
                  <c:v>189.58</c:v>
                </c:pt>
                <c:pt idx="4">
                  <c:v>192.82</c:v>
                </c:pt>
              </c:numCache>
            </c:numRef>
          </c:val>
          <c:smooth val="0"/>
          <c:extLst>
            <c:ext xmlns:c16="http://schemas.microsoft.com/office/drawing/2014/chart" uri="{C3380CC4-5D6E-409C-BE32-E72D297353CC}">
              <c16:uniqueId val="{00000001-274D-4BAE-B708-1FE154C54B1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岩手県　洋野町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16436</v>
      </c>
      <c r="AM8" s="61"/>
      <c r="AN8" s="61"/>
      <c r="AO8" s="61"/>
      <c r="AP8" s="61"/>
      <c r="AQ8" s="61"/>
      <c r="AR8" s="61"/>
      <c r="AS8" s="61"/>
      <c r="AT8" s="52">
        <f>データ!$S$6</f>
        <v>302.92</v>
      </c>
      <c r="AU8" s="53"/>
      <c r="AV8" s="53"/>
      <c r="AW8" s="53"/>
      <c r="AX8" s="53"/>
      <c r="AY8" s="53"/>
      <c r="AZ8" s="53"/>
      <c r="BA8" s="53"/>
      <c r="BB8" s="54">
        <f>データ!$T$6</f>
        <v>54.26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79.930000000000007</v>
      </c>
      <c r="J10" s="53"/>
      <c r="K10" s="53"/>
      <c r="L10" s="53"/>
      <c r="M10" s="53"/>
      <c r="N10" s="53"/>
      <c r="O10" s="64"/>
      <c r="P10" s="54">
        <f>データ!$P$6</f>
        <v>79</v>
      </c>
      <c r="Q10" s="54"/>
      <c r="R10" s="54"/>
      <c r="S10" s="54"/>
      <c r="T10" s="54"/>
      <c r="U10" s="54"/>
      <c r="V10" s="54"/>
      <c r="W10" s="61">
        <f>データ!$Q$6</f>
        <v>4400</v>
      </c>
      <c r="X10" s="61"/>
      <c r="Y10" s="61"/>
      <c r="Z10" s="61"/>
      <c r="AA10" s="61"/>
      <c r="AB10" s="61"/>
      <c r="AC10" s="61"/>
      <c r="AD10" s="2"/>
      <c r="AE10" s="2"/>
      <c r="AF10" s="2"/>
      <c r="AG10" s="2"/>
      <c r="AH10" s="4"/>
      <c r="AI10" s="4"/>
      <c r="AJ10" s="4"/>
      <c r="AK10" s="4"/>
      <c r="AL10" s="61">
        <f>データ!$U$6</f>
        <v>12822</v>
      </c>
      <c r="AM10" s="61"/>
      <c r="AN10" s="61"/>
      <c r="AO10" s="61"/>
      <c r="AP10" s="61"/>
      <c r="AQ10" s="61"/>
      <c r="AR10" s="61"/>
      <c r="AS10" s="61"/>
      <c r="AT10" s="52">
        <f>データ!$V$6</f>
        <v>94.72</v>
      </c>
      <c r="AU10" s="53"/>
      <c r="AV10" s="53"/>
      <c r="AW10" s="53"/>
      <c r="AX10" s="53"/>
      <c r="AY10" s="53"/>
      <c r="AZ10" s="53"/>
      <c r="BA10" s="53"/>
      <c r="BB10" s="54">
        <f>データ!$W$6</f>
        <v>135.37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114</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YSFfoVGCbCbpULCqaeM09VvJe+o7jkQc9tsq1Ok+8Z2hGAwMPyih4dF1VMIXnknYJDdUMfq/mVSznHHF7dcYog==" saltValue="AQdR+HisS3V34ecTMk/RA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35076</v>
      </c>
      <c r="D6" s="34">
        <f t="shared" si="3"/>
        <v>46</v>
      </c>
      <c r="E6" s="34">
        <f t="shared" si="3"/>
        <v>1</v>
      </c>
      <c r="F6" s="34">
        <f t="shared" si="3"/>
        <v>0</v>
      </c>
      <c r="G6" s="34">
        <f t="shared" si="3"/>
        <v>1</v>
      </c>
      <c r="H6" s="34" t="str">
        <f t="shared" si="3"/>
        <v>岩手県　洋野町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79.930000000000007</v>
      </c>
      <c r="P6" s="35">
        <f t="shared" si="3"/>
        <v>79</v>
      </c>
      <c r="Q6" s="35">
        <f t="shared" si="3"/>
        <v>4400</v>
      </c>
      <c r="R6" s="35">
        <f t="shared" si="3"/>
        <v>16436</v>
      </c>
      <c r="S6" s="35">
        <f t="shared" si="3"/>
        <v>302.92</v>
      </c>
      <c r="T6" s="35">
        <f t="shared" si="3"/>
        <v>54.26</v>
      </c>
      <c r="U6" s="35">
        <f t="shared" si="3"/>
        <v>12822</v>
      </c>
      <c r="V6" s="35">
        <f t="shared" si="3"/>
        <v>94.72</v>
      </c>
      <c r="W6" s="35">
        <f t="shared" si="3"/>
        <v>135.37</v>
      </c>
      <c r="X6" s="36">
        <f>IF(X7="",NA(),X7)</f>
        <v>100.19</v>
      </c>
      <c r="Y6" s="36">
        <f t="shared" ref="Y6:AG6" si="4">IF(Y7="",NA(),Y7)</f>
        <v>101.99</v>
      </c>
      <c r="Z6" s="36">
        <f t="shared" si="4"/>
        <v>103.28</v>
      </c>
      <c r="AA6" s="36">
        <f t="shared" si="4"/>
        <v>102.52</v>
      </c>
      <c r="AB6" s="36">
        <f t="shared" si="4"/>
        <v>101.7</v>
      </c>
      <c r="AC6" s="36">
        <f t="shared" si="4"/>
        <v>106.62</v>
      </c>
      <c r="AD6" s="36">
        <f t="shared" si="4"/>
        <v>107.95</v>
      </c>
      <c r="AE6" s="36">
        <f t="shared" si="4"/>
        <v>110.02</v>
      </c>
      <c r="AF6" s="36">
        <f t="shared" si="4"/>
        <v>108.76</v>
      </c>
      <c r="AG6" s="36">
        <f t="shared" si="4"/>
        <v>108.46</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7.31</v>
      </c>
      <c r="AQ6" s="36">
        <f t="shared" si="5"/>
        <v>7.48</v>
      </c>
      <c r="AR6" s="36">
        <f t="shared" si="5"/>
        <v>11.94</v>
      </c>
      <c r="AS6" s="35" t="str">
        <f>IF(AS7="","",IF(AS7="-","【-】","【"&amp;SUBSTITUTE(TEXT(AS7,"#,##0.00"),"-","△")&amp;"】"))</f>
        <v>【1.08】</v>
      </c>
      <c r="AT6" s="36">
        <f>IF(AT7="",NA(),AT7)</f>
        <v>389.63</v>
      </c>
      <c r="AU6" s="36">
        <f t="shared" ref="AU6:BC6" si="6">IF(AU7="",NA(),AU7)</f>
        <v>456.65</v>
      </c>
      <c r="AV6" s="36">
        <f t="shared" si="6"/>
        <v>274.63</v>
      </c>
      <c r="AW6" s="36">
        <f t="shared" si="6"/>
        <v>292.27</v>
      </c>
      <c r="AX6" s="36">
        <f t="shared" si="6"/>
        <v>286.07</v>
      </c>
      <c r="AY6" s="36">
        <f t="shared" si="6"/>
        <v>416.14</v>
      </c>
      <c r="AZ6" s="36">
        <f t="shared" si="6"/>
        <v>371.89</v>
      </c>
      <c r="BA6" s="36">
        <f t="shared" si="6"/>
        <v>355.27</v>
      </c>
      <c r="BB6" s="36">
        <f t="shared" si="6"/>
        <v>359.7</v>
      </c>
      <c r="BC6" s="36">
        <f t="shared" si="6"/>
        <v>362.93</v>
      </c>
      <c r="BD6" s="35" t="str">
        <f>IF(BD7="","",IF(BD7="-","【-】","【"&amp;SUBSTITUTE(TEXT(BD7,"#,##0.00"),"-","△")&amp;"】"))</f>
        <v>【264.97】</v>
      </c>
      <c r="BE6" s="36">
        <f>IF(BE7="",NA(),BE7)</f>
        <v>1044.45</v>
      </c>
      <c r="BF6" s="36">
        <f t="shared" ref="BF6:BN6" si="7">IF(BF7="",NA(),BF7)</f>
        <v>982.97</v>
      </c>
      <c r="BG6" s="36">
        <f t="shared" si="7"/>
        <v>1142.5899999999999</v>
      </c>
      <c r="BH6" s="36">
        <f t="shared" si="7"/>
        <v>1054.7</v>
      </c>
      <c r="BI6" s="36">
        <f t="shared" si="7"/>
        <v>942.21</v>
      </c>
      <c r="BJ6" s="36">
        <f t="shared" si="7"/>
        <v>487.22</v>
      </c>
      <c r="BK6" s="36">
        <f t="shared" si="7"/>
        <v>483.11</v>
      </c>
      <c r="BL6" s="36">
        <f t="shared" si="7"/>
        <v>458.27</v>
      </c>
      <c r="BM6" s="36">
        <f t="shared" si="7"/>
        <v>447.01</v>
      </c>
      <c r="BN6" s="36">
        <f t="shared" si="7"/>
        <v>439.05</v>
      </c>
      <c r="BO6" s="35" t="str">
        <f>IF(BO7="","",IF(BO7="-","【-】","【"&amp;SUBSTITUTE(TEXT(BO7,"#,##0.00"),"-","△")&amp;"】"))</f>
        <v>【266.61】</v>
      </c>
      <c r="BP6" s="36">
        <f>IF(BP7="",NA(),BP7)</f>
        <v>55.11</v>
      </c>
      <c r="BQ6" s="36">
        <f t="shared" ref="BQ6:BY6" si="8">IF(BQ7="",NA(),BQ7)</f>
        <v>56.16</v>
      </c>
      <c r="BR6" s="36">
        <f t="shared" si="8"/>
        <v>53.34</v>
      </c>
      <c r="BS6" s="36">
        <f t="shared" si="8"/>
        <v>52.79</v>
      </c>
      <c r="BT6" s="36">
        <f t="shared" si="8"/>
        <v>52.79</v>
      </c>
      <c r="BU6" s="36">
        <f t="shared" si="8"/>
        <v>92.76</v>
      </c>
      <c r="BV6" s="36">
        <f t="shared" si="8"/>
        <v>93.28</v>
      </c>
      <c r="BW6" s="36">
        <f t="shared" si="8"/>
        <v>96.77</v>
      </c>
      <c r="BX6" s="36">
        <f t="shared" si="8"/>
        <v>95.81</v>
      </c>
      <c r="BY6" s="36">
        <f t="shared" si="8"/>
        <v>95.26</v>
      </c>
      <c r="BZ6" s="35" t="str">
        <f>IF(BZ7="","",IF(BZ7="-","【-】","【"&amp;SUBSTITUTE(TEXT(BZ7,"#,##0.00"),"-","△")&amp;"】"))</f>
        <v>【103.24】</v>
      </c>
      <c r="CA6" s="36">
        <f>IF(CA7="",NA(),CA7)</f>
        <v>428.05</v>
      </c>
      <c r="CB6" s="36">
        <f t="shared" ref="CB6:CJ6" si="9">IF(CB7="",NA(),CB7)</f>
        <v>420.44</v>
      </c>
      <c r="CC6" s="36">
        <f t="shared" si="9"/>
        <v>405.64</v>
      </c>
      <c r="CD6" s="36">
        <f t="shared" si="9"/>
        <v>410.51</v>
      </c>
      <c r="CE6" s="36">
        <f t="shared" si="9"/>
        <v>418.23</v>
      </c>
      <c r="CF6" s="36">
        <f t="shared" si="9"/>
        <v>208.67</v>
      </c>
      <c r="CG6" s="36">
        <f t="shared" si="9"/>
        <v>208.29</v>
      </c>
      <c r="CH6" s="36">
        <f t="shared" si="9"/>
        <v>187.18</v>
      </c>
      <c r="CI6" s="36">
        <f t="shared" si="9"/>
        <v>189.58</v>
      </c>
      <c r="CJ6" s="36">
        <f t="shared" si="9"/>
        <v>192.82</v>
      </c>
      <c r="CK6" s="35" t="str">
        <f>IF(CK7="","",IF(CK7="-","【-】","【"&amp;SUBSTITUTE(TEXT(CK7,"#,##0.00"),"-","△")&amp;"】"))</f>
        <v>【168.38】</v>
      </c>
      <c r="CL6" s="36">
        <f>IF(CL7="",NA(),CL7)</f>
        <v>45.94</v>
      </c>
      <c r="CM6" s="36">
        <f t="shared" ref="CM6:CU6" si="10">IF(CM7="",NA(),CM7)</f>
        <v>45.83</v>
      </c>
      <c r="CN6" s="36">
        <f t="shared" si="10"/>
        <v>32.82</v>
      </c>
      <c r="CO6" s="36">
        <f t="shared" si="10"/>
        <v>32.49</v>
      </c>
      <c r="CP6" s="36">
        <f t="shared" si="10"/>
        <v>31.41</v>
      </c>
      <c r="CQ6" s="36">
        <f t="shared" si="10"/>
        <v>49.08</v>
      </c>
      <c r="CR6" s="36">
        <f t="shared" si="10"/>
        <v>49.32</v>
      </c>
      <c r="CS6" s="36">
        <f t="shared" si="10"/>
        <v>55.88</v>
      </c>
      <c r="CT6" s="36">
        <f t="shared" si="10"/>
        <v>55.22</v>
      </c>
      <c r="CU6" s="36">
        <f t="shared" si="10"/>
        <v>54.05</v>
      </c>
      <c r="CV6" s="35" t="str">
        <f>IF(CV7="","",IF(CV7="-","【-】","【"&amp;SUBSTITUTE(TEXT(CV7,"#,##0.00"),"-","△")&amp;"】"))</f>
        <v>【60.00】</v>
      </c>
      <c r="CW6" s="36">
        <f>IF(CW7="",NA(),CW7)</f>
        <v>76.31</v>
      </c>
      <c r="CX6" s="36">
        <f t="shared" ref="CX6:DF6" si="11">IF(CX7="",NA(),CX7)</f>
        <v>76.349999999999994</v>
      </c>
      <c r="CY6" s="36">
        <f t="shared" si="11"/>
        <v>80.05</v>
      </c>
      <c r="CZ6" s="36">
        <f t="shared" si="11"/>
        <v>80.69</v>
      </c>
      <c r="DA6" s="36">
        <f t="shared" si="11"/>
        <v>83.54</v>
      </c>
      <c r="DB6" s="36">
        <f t="shared" si="11"/>
        <v>79.3</v>
      </c>
      <c r="DC6" s="36">
        <f t="shared" si="11"/>
        <v>79.34</v>
      </c>
      <c r="DD6" s="36">
        <f t="shared" si="11"/>
        <v>80.989999999999995</v>
      </c>
      <c r="DE6" s="36">
        <f t="shared" si="11"/>
        <v>80.930000000000007</v>
      </c>
      <c r="DF6" s="36">
        <f t="shared" si="11"/>
        <v>80.510000000000005</v>
      </c>
      <c r="DG6" s="35" t="str">
        <f>IF(DG7="","",IF(DG7="-","【-】","【"&amp;SUBSTITUTE(TEXT(DG7,"#,##0.00"),"-","△")&amp;"】"))</f>
        <v>【89.80】</v>
      </c>
      <c r="DH6" s="36">
        <f>IF(DH7="",NA(),DH7)</f>
        <v>16.88</v>
      </c>
      <c r="DI6" s="36">
        <f t="shared" ref="DI6:DQ6" si="12">IF(DI7="",NA(),DI7)</f>
        <v>19.600000000000001</v>
      </c>
      <c r="DJ6" s="36">
        <f t="shared" si="12"/>
        <v>17.28</v>
      </c>
      <c r="DK6" s="36">
        <f t="shared" si="12"/>
        <v>20.399999999999999</v>
      </c>
      <c r="DL6" s="36">
        <f t="shared" si="12"/>
        <v>23.36</v>
      </c>
      <c r="DM6" s="36">
        <f t="shared" si="12"/>
        <v>47.44</v>
      </c>
      <c r="DN6" s="36">
        <f t="shared" si="12"/>
        <v>48.3</v>
      </c>
      <c r="DO6" s="36">
        <f t="shared" si="12"/>
        <v>46.61</v>
      </c>
      <c r="DP6" s="36">
        <f t="shared" si="12"/>
        <v>47.97</v>
      </c>
      <c r="DQ6" s="36">
        <f t="shared" si="12"/>
        <v>49.12</v>
      </c>
      <c r="DR6" s="35" t="str">
        <f>IF(DR7="","",IF(DR7="-","【-】","【"&amp;SUBSTITUTE(TEXT(DR7,"#,##0.00"),"-","△")&amp;"】"))</f>
        <v>【49.59】</v>
      </c>
      <c r="DS6" s="35">
        <f>IF(DS7="",NA(),DS7)</f>
        <v>0</v>
      </c>
      <c r="DT6" s="36">
        <f t="shared" ref="DT6:EB6" si="13">IF(DT7="",NA(),DT7)</f>
        <v>7.53</v>
      </c>
      <c r="DU6" s="36">
        <f t="shared" si="13"/>
        <v>4.6399999999999997</v>
      </c>
      <c r="DV6" s="36">
        <f t="shared" si="13"/>
        <v>4.6399999999999997</v>
      </c>
      <c r="DW6" s="36">
        <f t="shared" si="13"/>
        <v>6.41</v>
      </c>
      <c r="DX6" s="36">
        <f t="shared" si="13"/>
        <v>11.16</v>
      </c>
      <c r="DY6" s="36">
        <f t="shared" si="13"/>
        <v>12.43</v>
      </c>
      <c r="DZ6" s="36">
        <f t="shared" si="13"/>
        <v>10.84</v>
      </c>
      <c r="EA6" s="36">
        <f t="shared" si="13"/>
        <v>15.33</v>
      </c>
      <c r="EB6" s="36">
        <f t="shared" si="13"/>
        <v>16.760000000000002</v>
      </c>
      <c r="EC6" s="35" t="str">
        <f>IF(EC7="","",IF(EC7="-","【-】","【"&amp;SUBSTITUTE(TEXT(EC7,"#,##0.00"),"-","△")&amp;"】"))</f>
        <v>【19.44】</v>
      </c>
      <c r="ED6" s="35">
        <f>IF(ED7="",NA(),ED7)</f>
        <v>0</v>
      </c>
      <c r="EE6" s="35">
        <f t="shared" ref="EE6:EM6" si="14">IF(EE7="",NA(),EE7)</f>
        <v>0</v>
      </c>
      <c r="EF6" s="35">
        <f t="shared" si="14"/>
        <v>0</v>
      </c>
      <c r="EG6" s="35">
        <f t="shared" si="14"/>
        <v>0</v>
      </c>
      <c r="EH6" s="35">
        <f t="shared" si="14"/>
        <v>0</v>
      </c>
      <c r="EI6" s="36">
        <f t="shared" si="14"/>
        <v>0.65</v>
      </c>
      <c r="EJ6" s="36">
        <f t="shared" si="14"/>
        <v>0.46</v>
      </c>
      <c r="EK6" s="36">
        <f t="shared" si="14"/>
        <v>0.39</v>
      </c>
      <c r="EL6" s="36">
        <f t="shared" si="14"/>
        <v>0.43</v>
      </c>
      <c r="EM6" s="36">
        <f t="shared" si="14"/>
        <v>0.42</v>
      </c>
      <c r="EN6" s="35" t="str">
        <f>IF(EN7="","",IF(EN7="-","【-】","【"&amp;SUBSTITUTE(TEXT(EN7,"#,##0.00"),"-","△")&amp;"】"))</f>
        <v>【0.68】</v>
      </c>
    </row>
    <row r="7" spans="1:144" s="37" customFormat="1" x14ac:dyDescent="0.2">
      <c r="A7" s="29"/>
      <c r="B7" s="38">
        <v>2019</v>
      </c>
      <c r="C7" s="38">
        <v>35076</v>
      </c>
      <c r="D7" s="38">
        <v>46</v>
      </c>
      <c r="E7" s="38">
        <v>1</v>
      </c>
      <c r="F7" s="38">
        <v>0</v>
      </c>
      <c r="G7" s="38">
        <v>1</v>
      </c>
      <c r="H7" s="38" t="s">
        <v>93</v>
      </c>
      <c r="I7" s="38" t="s">
        <v>94</v>
      </c>
      <c r="J7" s="38" t="s">
        <v>95</v>
      </c>
      <c r="K7" s="38" t="s">
        <v>96</v>
      </c>
      <c r="L7" s="38" t="s">
        <v>97</v>
      </c>
      <c r="M7" s="38" t="s">
        <v>98</v>
      </c>
      <c r="N7" s="39" t="s">
        <v>99</v>
      </c>
      <c r="O7" s="39">
        <v>79.930000000000007</v>
      </c>
      <c r="P7" s="39">
        <v>79</v>
      </c>
      <c r="Q7" s="39">
        <v>4400</v>
      </c>
      <c r="R7" s="39">
        <v>16436</v>
      </c>
      <c r="S7" s="39">
        <v>302.92</v>
      </c>
      <c r="T7" s="39">
        <v>54.26</v>
      </c>
      <c r="U7" s="39">
        <v>12822</v>
      </c>
      <c r="V7" s="39">
        <v>94.72</v>
      </c>
      <c r="W7" s="39">
        <v>135.37</v>
      </c>
      <c r="X7" s="39">
        <v>100.19</v>
      </c>
      <c r="Y7" s="39">
        <v>101.99</v>
      </c>
      <c r="Z7" s="39">
        <v>103.28</v>
      </c>
      <c r="AA7" s="39">
        <v>102.52</v>
      </c>
      <c r="AB7" s="39">
        <v>101.7</v>
      </c>
      <c r="AC7" s="39">
        <v>106.62</v>
      </c>
      <c r="AD7" s="39">
        <v>107.95</v>
      </c>
      <c r="AE7" s="39">
        <v>110.02</v>
      </c>
      <c r="AF7" s="39">
        <v>108.76</v>
      </c>
      <c r="AG7" s="39">
        <v>108.46</v>
      </c>
      <c r="AH7" s="39">
        <v>112.01</v>
      </c>
      <c r="AI7" s="39">
        <v>0</v>
      </c>
      <c r="AJ7" s="39">
        <v>0</v>
      </c>
      <c r="AK7" s="39">
        <v>0</v>
      </c>
      <c r="AL7" s="39">
        <v>0</v>
      </c>
      <c r="AM7" s="39">
        <v>0</v>
      </c>
      <c r="AN7" s="39">
        <v>12.59</v>
      </c>
      <c r="AO7" s="39">
        <v>12.44</v>
      </c>
      <c r="AP7" s="39">
        <v>7.31</v>
      </c>
      <c r="AQ7" s="39">
        <v>7.48</v>
      </c>
      <c r="AR7" s="39">
        <v>11.94</v>
      </c>
      <c r="AS7" s="39">
        <v>1.08</v>
      </c>
      <c r="AT7" s="39">
        <v>389.63</v>
      </c>
      <c r="AU7" s="39">
        <v>456.65</v>
      </c>
      <c r="AV7" s="39">
        <v>274.63</v>
      </c>
      <c r="AW7" s="39">
        <v>292.27</v>
      </c>
      <c r="AX7" s="39">
        <v>286.07</v>
      </c>
      <c r="AY7" s="39">
        <v>416.14</v>
      </c>
      <c r="AZ7" s="39">
        <v>371.89</v>
      </c>
      <c r="BA7" s="39">
        <v>355.27</v>
      </c>
      <c r="BB7" s="39">
        <v>359.7</v>
      </c>
      <c r="BC7" s="39">
        <v>362.93</v>
      </c>
      <c r="BD7" s="39">
        <v>264.97000000000003</v>
      </c>
      <c r="BE7" s="39">
        <v>1044.45</v>
      </c>
      <c r="BF7" s="39">
        <v>982.97</v>
      </c>
      <c r="BG7" s="39">
        <v>1142.5899999999999</v>
      </c>
      <c r="BH7" s="39">
        <v>1054.7</v>
      </c>
      <c r="BI7" s="39">
        <v>942.21</v>
      </c>
      <c r="BJ7" s="39">
        <v>487.22</v>
      </c>
      <c r="BK7" s="39">
        <v>483.11</v>
      </c>
      <c r="BL7" s="39">
        <v>458.27</v>
      </c>
      <c r="BM7" s="39">
        <v>447.01</v>
      </c>
      <c r="BN7" s="39">
        <v>439.05</v>
      </c>
      <c r="BO7" s="39">
        <v>266.61</v>
      </c>
      <c r="BP7" s="39">
        <v>55.11</v>
      </c>
      <c r="BQ7" s="39">
        <v>56.16</v>
      </c>
      <c r="BR7" s="39">
        <v>53.34</v>
      </c>
      <c r="BS7" s="39">
        <v>52.79</v>
      </c>
      <c r="BT7" s="39">
        <v>52.79</v>
      </c>
      <c r="BU7" s="39">
        <v>92.76</v>
      </c>
      <c r="BV7" s="39">
        <v>93.28</v>
      </c>
      <c r="BW7" s="39">
        <v>96.77</v>
      </c>
      <c r="BX7" s="39">
        <v>95.81</v>
      </c>
      <c r="BY7" s="39">
        <v>95.26</v>
      </c>
      <c r="BZ7" s="39">
        <v>103.24</v>
      </c>
      <c r="CA7" s="39">
        <v>428.05</v>
      </c>
      <c r="CB7" s="39">
        <v>420.44</v>
      </c>
      <c r="CC7" s="39">
        <v>405.64</v>
      </c>
      <c r="CD7" s="39">
        <v>410.51</v>
      </c>
      <c r="CE7" s="39">
        <v>418.23</v>
      </c>
      <c r="CF7" s="39">
        <v>208.67</v>
      </c>
      <c r="CG7" s="39">
        <v>208.29</v>
      </c>
      <c r="CH7" s="39">
        <v>187.18</v>
      </c>
      <c r="CI7" s="39">
        <v>189.58</v>
      </c>
      <c r="CJ7" s="39">
        <v>192.82</v>
      </c>
      <c r="CK7" s="39">
        <v>168.38</v>
      </c>
      <c r="CL7" s="39">
        <v>45.94</v>
      </c>
      <c r="CM7" s="39">
        <v>45.83</v>
      </c>
      <c r="CN7" s="39">
        <v>32.82</v>
      </c>
      <c r="CO7" s="39">
        <v>32.49</v>
      </c>
      <c r="CP7" s="39">
        <v>31.41</v>
      </c>
      <c r="CQ7" s="39">
        <v>49.08</v>
      </c>
      <c r="CR7" s="39">
        <v>49.32</v>
      </c>
      <c r="CS7" s="39">
        <v>55.88</v>
      </c>
      <c r="CT7" s="39">
        <v>55.22</v>
      </c>
      <c r="CU7" s="39">
        <v>54.05</v>
      </c>
      <c r="CV7" s="39">
        <v>60</v>
      </c>
      <c r="CW7" s="39">
        <v>76.31</v>
      </c>
      <c r="CX7" s="39">
        <v>76.349999999999994</v>
      </c>
      <c r="CY7" s="39">
        <v>80.05</v>
      </c>
      <c r="CZ7" s="39">
        <v>80.69</v>
      </c>
      <c r="DA7" s="39">
        <v>83.54</v>
      </c>
      <c r="DB7" s="39">
        <v>79.3</v>
      </c>
      <c r="DC7" s="39">
        <v>79.34</v>
      </c>
      <c r="DD7" s="39">
        <v>80.989999999999995</v>
      </c>
      <c r="DE7" s="39">
        <v>80.930000000000007</v>
      </c>
      <c r="DF7" s="39">
        <v>80.510000000000005</v>
      </c>
      <c r="DG7" s="39">
        <v>89.8</v>
      </c>
      <c r="DH7" s="39">
        <v>16.88</v>
      </c>
      <c r="DI7" s="39">
        <v>19.600000000000001</v>
      </c>
      <c r="DJ7" s="39">
        <v>17.28</v>
      </c>
      <c r="DK7" s="39">
        <v>20.399999999999999</v>
      </c>
      <c r="DL7" s="39">
        <v>23.36</v>
      </c>
      <c r="DM7" s="39">
        <v>47.44</v>
      </c>
      <c r="DN7" s="39">
        <v>48.3</v>
      </c>
      <c r="DO7" s="39">
        <v>46.61</v>
      </c>
      <c r="DP7" s="39">
        <v>47.97</v>
      </c>
      <c r="DQ7" s="39">
        <v>49.12</v>
      </c>
      <c r="DR7" s="39">
        <v>49.59</v>
      </c>
      <c r="DS7" s="39">
        <v>0</v>
      </c>
      <c r="DT7" s="39">
        <v>7.53</v>
      </c>
      <c r="DU7" s="39">
        <v>4.6399999999999997</v>
      </c>
      <c r="DV7" s="39">
        <v>4.6399999999999997</v>
      </c>
      <c r="DW7" s="39">
        <v>6.41</v>
      </c>
      <c r="DX7" s="39">
        <v>11.16</v>
      </c>
      <c r="DY7" s="39">
        <v>12.43</v>
      </c>
      <c r="DZ7" s="39">
        <v>10.84</v>
      </c>
      <c r="EA7" s="39">
        <v>15.33</v>
      </c>
      <c r="EB7" s="39">
        <v>16.760000000000002</v>
      </c>
      <c r="EC7" s="39">
        <v>19.440000000000001</v>
      </c>
      <c r="ED7" s="39">
        <v>0</v>
      </c>
      <c r="EE7" s="39">
        <v>0</v>
      </c>
      <c r="EF7" s="39">
        <v>0</v>
      </c>
      <c r="EG7" s="39">
        <v>0</v>
      </c>
      <c r="EH7" s="39">
        <v>0</v>
      </c>
      <c r="EI7" s="39">
        <v>0.65</v>
      </c>
      <c r="EJ7" s="39">
        <v>0.46</v>
      </c>
      <c r="EK7" s="39">
        <v>0.39</v>
      </c>
      <c r="EL7" s="39">
        <v>0.43</v>
      </c>
      <c r="EM7" s="39">
        <v>0.42</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DATEVALUE($B7+12-B11&amp;"/1/"&amp;B12)</f>
        <v>46388</v>
      </c>
      <c r="C10" s="43">
        <f>DATEVALUE($B7+12-C11&amp;"/1/"&amp;C12)</f>
        <v>46753</v>
      </c>
      <c r="D10" s="43">
        <f>DATEVALUE($B7+12-D11&amp;"/1/"&amp;D12)</f>
        <v>47119</v>
      </c>
      <c r="E10" s="43">
        <f>DATEVALUE($B7+12-E11&amp;"/1/"&amp;E12)</f>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108</v>
      </c>
      <c r="D13" t="s">
        <v>109</v>
      </c>
      <c r="E13" t="s">
        <v>108</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箒 寿仁</cp:lastModifiedBy>
  <cp:lastPrinted>2021-01-15T01:34:02Z</cp:lastPrinted>
  <dcterms:created xsi:type="dcterms:W3CDTF">2020-12-04T02:03:04Z</dcterms:created>
  <dcterms:modified xsi:type="dcterms:W3CDTF">2021-03-09T01:52:44Z</dcterms:modified>
  <cp:category/>
</cp:coreProperties>
</file>