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<sst xmlns="http://schemas.openxmlformats.org/spreadsheetml/2006/main" count="237" uniqueCount="123">
  <si>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</si>
  <si>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</si>
  <si>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</si>
  <si>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</si>
  <si>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</si>
  <si>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</si>
  <si>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</si>
  <si>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</si>
  <si>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</si>
  <si>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</si>
  <si>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</si>
  <si>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</si>
  <si>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</si>
  <si>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</si>
  <si>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</si>
  <si>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</si>
  <si>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</si>
  <si>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</si>
  <si>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</si>
  <si>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</si>
  <si>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</si>
  <si>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</si>
  <si>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</si>
  <si>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</si>
  <si>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</si>
  <si>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</si>
  <si>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</si>
  <si>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</si>
  <si>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</si>
  <si>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</si>
  <si>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</si>
  <si>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</si>
  <si>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</si>
  <si>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</si>
  <si>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</si>
  <si>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</si>
  <si>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</si>
  <si>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</si>
  <si>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</si>
  <si>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</si>
  <si>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</si>
  <si>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</si>
  <si>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</si>
  <si>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</si>
  <si>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</si>
  <si>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</si>
  <si>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</si>
  <si>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</si>
  <si>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</si>
  <si>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</si>
  <si>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</si>
  <si>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</si>
  <si>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</si>
  <si>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</si>
  <si>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</si>
  <si>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</si>
  <si>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</si>
  <si>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</si>
  <si>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</si>
  <si>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</si>
  <si>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</si>
  <si>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</si>
  <si>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</si>
  <si>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</si>
  <si>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</si>
  <si>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</si>
  <si>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</si>
  <si>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</si>
  <si>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</si>
  <si>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</si>
  <si>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</si>
  <si>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</si>
  <si>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</si>
  <si>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</si>
  <si>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</si>
  <si>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</si>
  <si>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</si>
  <si>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</si>
  <si>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</si>
  <si>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</si>
  <si>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</si>
  <si>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</si>
  <si>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</si>
  <si>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</si>
  <si>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</si>
  <si>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</si>
  <si>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</si>
  <si>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</si>
  <si>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</si>
  <si>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</si>
  <si>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</si>
  <si>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</si>
  <si>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</si>
  <si>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</si>
  <si>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</si>
  <si>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</si>
  <si>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</si>
  <si>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</si>
  <si>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</si>
  <si>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</si>
  <si>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</si>
  <si>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</si>
  <si>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</si>
  <si>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</si>
  <si>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</si>
  <si>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</si>
  <si>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</si>
  <si>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洋野町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</si>
  <si>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</si>
  <si>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</si>
  <si>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</si>
  <si>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</si>
  <si>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</si>
  <si>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</si>
  <si>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</si>
  <si>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</si>
  <si>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</si>
  <si>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</si>
  <si>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</si>
  <si>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及び効率性においては、経営基盤は十分な状況とはいえない。人口減少社会に入り、さらなる給水人口の減少とこれに伴う料金収入の減少が予想される状況にあって、これまでと同等のサービスを提供していくためには、経営の健全化に向けた取り組みの強化が必要である。平成29年４月から上水道事業へ統合し、業務のさらなる効率化、安定した財源を確保するための料金改定による増収と経費の縮減による給水原価の維持など、歳入・歳出の両面にわたってさらなる経営努力を進めることしている。</t>
    <rPh sb="60" eb="61">
      <t>トモナ</t>
    </rPh>
    <rPh sb="149" eb="151">
      <t>ギョウム</t>
    </rPh>
    <phoneticPr fontId="4"/>
  </si>
  <si>
    <t>　本町の簡易水道施設は、管路については比較的新しい施設といえることから更新すべき時期に達していない。
　しかしながら、機械設備などについては更新時期が迫っており、計画的な更新のための投資が必要になると見込んでいる。
　このようなことから、財政の健全化を維持するためにはアセットマネジメントの作成を含め長期的なビジョンをもった施設更新等が求められる。平成29年４月からの上水道事業へ統合により整備される、資産台帳等を活用し、施設更新等を計画的に行い、安定供給を確保していく必要がある。</t>
    <rPh sb="195" eb="197">
      <t>セイビ</t>
    </rPh>
    <rPh sb="207" eb="209">
      <t>カツヨウ</t>
    </rPh>
    <rPh sb="221" eb="222">
      <t>オコナ</t>
    </rPh>
    <rPh sb="224" eb="226">
      <t>アンテイ</t>
    </rPh>
    <rPh sb="226" eb="228">
      <t>キョウキュウ</t>
    </rPh>
    <rPh sb="229" eb="231">
      <t>カクホ</t>
    </rPh>
    <phoneticPr fontId="4"/>
  </si>
  <si>
    <t>　本事業を経営するうえで経営の根幹をなす料金収入とその他の財源を併せた収益において、事業経営に係る経費（経常費用と借金返済のための元金）をどの程度まかないきれているかを示す指標①の「収益的収支比率」は、ここ数年、60％台で推移している。また、類似団体における同指標の値は75から77％程度で推移しておりいずれも単年度収支が赤字となっている。主な要因は、過去に施設整備にあたり多額の借り入れを行い投資が行われたためで、指標④の「企業債残高対給水収益比率」に示されているが、本町は、平均値を上回っている。
　この指標④は給水収益に対する借入残高（借金）があるかを示すもので、この値が大きいほど経営の弾力性（自由に使えるお金）が無く、本町ではここ数年微減傾向となっているが、類似団体と比べおよそ2倍となっており、将来にわたり経営を圧迫していく状況である。
　次に、指標⑤の「料金回収率」をみると、本町では平均で36.71％と類似団体と比べ低い状況となっている。この数字は、給水に要する費用を料金の収入で3割程度しか回収できていないことを意味しており、本町では、適正な料金の設定や未収金の解消に向けた経営努力のひとつとして、料金改定を予定している。
　指標⑥の有収水量１㎥あたりの「給水原価」についても、500円前後でほぼ横ばいとなっているが、④で説明したとおり経営の弾力性が見込めないなか、平成29年4月からの町上水道事業との統合により事業の効率的運営を目指す。
　指標⑦の施設の有効活用を示す「施設利用率」は、40％程度で推移している。人口減少が進行するなかにあって当初見込んだ計画と現在の利用状況が乖離しており、上水道事業との事業統合を行い、ダウンサイジングを進めると共に未利用者への水需要の拡大に努め利用率を上げていく。
　指標⑧の施設の稼働と収益の関係を示す「有収率」は80％程度で類似団体と比べて高い水準を維持している。　</t>
    <rPh sb="227" eb="228">
      <t>シメ</t>
    </rPh>
    <rPh sb="235" eb="237">
      <t>ホンチョウ</t>
    </rPh>
    <rPh sb="239" eb="242">
      <t>ヘイキンチ</t>
    </rPh>
    <rPh sb="243" eb="245">
      <t>ウワマワ</t>
    </rPh>
    <rPh sb="472" eb="474">
      <t>ホンチョウ</t>
    </rPh>
    <rPh sb="508" eb="510">
      <t>リョウキン</t>
    </rPh>
    <rPh sb="510" eb="512">
      <t>カイテイ</t>
    </rPh>
    <rPh sb="513" eb="515">
      <t>ヨテイ</t>
    </rPh>
    <rPh sb="570" eb="572">
      <t>セツメイ</t>
    </rPh>
    <rPh sb="577" eb="579">
      <t>ケイエイ</t>
    </rPh>
    <rPh sb="580" eb="583">
      <t>ダンリョクセイ</t>
    </rPh>
    <rPh sb="584" eb="586">
      <t>ミコ</t>
    </rPh>
    <rPh sb="592" eb="594">
      <t>ヘイセイ</t>
    </rPh>
    <rPh sb="596" eb="597">
      <t>ネン</t>
    </rPh>
    <rPh sb="598" eb="599">
      <t>ガツ</t>
    </rPh>
    <rPh sb="602" eb="603">
      <t>マチ</t>
    </rPh>
    <rPh sb="603" eb="606">
      <t>ジョウスイドウ</t>
    </rPh>
    <rPh sb="606" eb="608">
      <t>ジギョウ</t>
    </rPh>
    <rPh sb="610" eb="612">
      <t>トウゴウ</t>
    </rPh>
    <rPh sb="615" eb="617">
      <t>ジギョウ</t>
    </rPh>
    <rPh sb="618" eb="621">
      <t>コウリツテキ</t>
    </rPh>
    <rPh sb="621" eb="623">
      <t>ウンエイ</t>
    </rPh>
    <rPh sb="624" eb="626">
      <t>メザ</t>
    </rPh>
    <rPh sb="642" eb="643">
      <t>シメ</t>
    </rPh>
    <rPh sb="656" eb="658">
      <t>テイド</t>
    </rPh>
    <rPh sb="666" eb="668">
      <t>ジンコウ</t>
    </rPh>
    <rPh sb="668" eb="670">
      <t>ゲンショウ</t>
    </rPh>
    <rPh sb="671" eb="673">
      <t>シンコウ</t>
    </rPh>
    <rPh sb="693" eb="695">
      <t>リヨウ</t>
    </rPh>
    <rPh sb="705" eb="708">
      <t>ジョウスイドウ</t>
    </rPh>
    <rPh sb="708" eb="710">
      <t>ジギョウ</t>
    </rPh>
    <rPh sb="712" eb="714">
      <t>ジギョウ</t>
    </rPh>
    <rPh sb="714" eb="716">
      <t>トウゴウ</t>
    </rPh>
    <rPh sb="717" eb="718">
      <t>オコナ</t>
    </rPh>
    <rPh sb="729" eb="730">
      <t>スス</t>
    </rPh>
    <rPh sb="733" eb="734">
      <t>トモ</t>
    </rPh>
    <rPh sb="735" eb="738">
      <t>ミリヨウ</t>
    </rPh>
    <rPh sb="738" eb="739">
      <t>シャ</t>
    </rPh>
    <rPh sb="789" eb="791">
      <t>テイド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</si>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</sst>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47680"/>
        <c:axId val="84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4247680"/>
        <c:axId val="84249600"/>
      </c:lineChart>
      <c:dateAx>
        <c:axId val="84247680"/>
        <c:scaling>
          <c:orientation val="minMax"/>
        </c:scaling>
        <c:delete val="1"/>
        <c:axPos val="b"/>
        <c:numFmt formatCode="ge" sourceLinked="1"/>
        <c:majorTickMark val="none"/>
        <c:minorTickMark val="none"/>
        <c:tickLblPos val="none"/>
        <c:crossAx val="84249600"/>
        <c:crosses val="autoZero"/>
        <c:auto val="1"/>
        <c:lblOffset val="100"/>
        <c:baseTimeUnit val="years"/>
      </c:dateAx>
      <c:valAx>
        <c:axId val="84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39.43</c:v>
                </c:pt>
                <c:pt idx="1">
                  <c:v>38.299999999999997</c:v>
                </c:pt>
                <c:pt idx="2">
                  <c:v>38.78</c:v>
                </c:pt>
                <c:pt idx="3">
                  <c:v>40.46</c:v>
                </c:pt>
                <c:pt idx="4">
                  <c:v>39.99</c:v>
                </c:pt>
              </c:numCache>
            </c:numRef>
          </c:val>
        </c:ser>
        <c:dLbls>
          <c:showLegendKey val="0"/>
          <c:showVal val="0"/>
          <c:showCatName val="0"/>
          <c:showSerName val="0"/>
          <c:showPercent val="0"/>
          <c:showBubbleSize val="0"/>
        </c:dLbls>
        <c:gapWidth val="150"/>
        <c:axId val="92648960"/>
        <c:axId val="926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2648960"/>
        <c:axId val="92650880"/>
      </c:lineChart>
      <c:dateAx>
        <c:axId val="92648960"/>
        <c:scaling>
          <c:orientation val="minMax"/>
        </c:scaling>
        <c:delete val="1"/>
        <c:axPos val="b"/>
        <c:numFmt formatCode="ge" sourceLinked="1"/>
        <c:majorTickMark val="none"/>
        <c:minorTickMark val="none"/>
        <c:tickLblPos val="none"/>
        <c:crossAx val="92650880"/>
        <c:crosses val="autoZero"/>
        <c:auto val="1"/>
        <c:lblOffset val="100"/>
        <c:baseTimeUnit val="years"/>
      </c:dateAx>
      <c:valAx>
        <c:axId val="926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80.17</c:v>
                </c:pt>
                <c:pt idx="1">
                  <c:v>83.74</c:v>
                </c:pt>
                <c:pt idx="2">
                  <c:v>81.75</c:v>
                </c:pt>
                <c:pt idx="3">
                  <c:v>79.5</c:v>
                </c:pt>
                <c:pt idx="4">
                  <c:v>81.78</c:v>
                </c:pt>
              </c:numCache>
            </c:numRef>
          </c:val>
        </c:ser>
        <c:dLbls>
          <c:showLegendKey val="0"/>
          <c:showVal val="0"/>
          <c:showCatName val="0"/>
          <c:showSerName val="0"/>
          <c:showPercent val="0"/>
          <c:showBubbleSize val="0"/>
        </c:dLbls>
        <c:gapWidth val="150"/>
        <c:axId val="92763264"/>
        <c:axId val="927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2763264"/>
        <c:axId val="92765184"/>
      </c:lineChart>
      <c:dateAx>
        <c:axId val="92763264"/>
        <c:scaling>
          <c:orientation val="minMax"/>
        </c:scaling>
        <c:delete val="1"/>
        <c:axPos val="b"/>
        <c:numFmt formatCode="ge" sourceLinked="1"/>
        <c:majorTickMark val="none"/>
        <c:minorTickMark val="none"/>
        <c:tickLblPos val="none"/>
        <c:crossAx val="92765184"/>
        <c:crosses val="autoZero"/>
        <c:auto val="1"/>
        <c:lblOffset val="100"/>
        <c:baseTimeUnit val="years"/>
      </c:dateAx>
      <c:valAx>
        <c:axId val="927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63.42</c:v>
                </c:pt>
                <c:pt idx="1">
                  <c:v>65.540000000000006</c:v>
                </c:pt>
                <c:pt idx="2">
                  <c:v>61.03</c:v>
                </c:pt>
                <c:pt idx="3">
                  <c:v>60.76</c:v>
                </c:pt>
                <c:pt idx="4">
                  <c:v>63.21</c:v>
                </c:pt>
              </c:numCache>
            </c:numRef>
          </c:val>
        </c:ser>
        <c:dLbls>
          <c:showLegendKey val="0"/>
          <c:showVal val="0"/>
          <c:showCatName val="0"/>
          <c:showSerName val="0"/>
          <c:showPercent val="0"/>
          <c:showBubbleSize val="0"/>
        </c:dLbls>
        <c:gapWidth val="150"/>
        <c:axId val="86651648"/>
        <c:axId val="86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6651648"/>
        <c:axId val="86653568"/>
      </c:lineChart>
      <c:dateAx>
        <c:axId val="86651648"/>
        <c:scaling>
          <c:orientation val="minMax"/>
        </c:scaling>
        <c:delete val="1"/>
        <c:axPos val="b"/>
        <c:numFmt formatCode="ge" sourceLinked="1"/>
        <c:majorTickMark val="none"/>
        <c:minorTickMark val="none"/>
        <c:tickLblPos val="none"/>
        <c:crossAx val="86653568"/>
        <c:crosses val="autoZero"/>
        <c:auto val="1"/>
        <c:lblOffset val="100"/>
        <c:baseTimeUnit val="years"/>
      </c:dateAx>
      <c:valAx>
        <c:axId val="86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84032"/>
        <c:axId val="86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84032"/>
        <c:axId val="86685952"/>
      </c:lineChart>
      <c:dateAx>
        <c:axId val="86684032"/>
        <c:scaling>
          <c:orientation val="minMax"/>
        </c:scaling>
        <c:delete val="1"/>
        <c:axPos val="b"/>
        <c:numFmt formatCode="ge" sourceLinked="1"/>
        <c:majorTickMark val="none"/>
        <c:minorTickMark val="none"/>
        <c:tickLblPos val="none"/>
        <c:crossAx val="86685952"/>
        <c:crosses val="autoZero"/>
        <c:auto val="1"/>
        <c:lblOffset val="100"/>
        <c:baseTimeUnit val="years"/>
      </c:dateAx>
      <c:valAx>
        <c:axId val="86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70432"/>
        <c:axId val="923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70432"/>
        <c:axId val="92372352"/>
      </c:lineChart>
      <c:dateAx>
        <c:axId val="92370432"/>
        <c:scaling>
          <c:orientation val="minMax"/>
        </c:scaling>
        <c:delete val="1"/>
        <c:axPos val="b"/>
        <c:numFmt formatCode="ge" sourceLinked="1"/>
        <c:majorTickMark val="none"/>
        <c:minorTickMark val="none"/>
        <c:tickLblPos val="none"/>
        <c:crossAx val="92372352"/>
        <c:crosses val="autoZero"/>
        <c:auto val="1"/>
        <c:lblOffset val="100"/>
        <c:baseTimeUnit val="years"/>
      </c:dateAx>
      <c:valAx>
        <c:axId val="92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99488"/>
        <c:axId val="924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99488"/>
        <c:axId val="92409856"/>
      </c:lineChart>
      <c:dateAx>
        <c:axId val="92399488"/>
        <c:scaling>
          <c:orientation val="minMax"/>
        </c:scaling>
        <c:delete val="1"/>
        <c:axPos val="b"/>
        <c:numFmt formatCode="ge" sourceLinked="1"/>
        <c:majorTickMark val="none"/>
        <c:minorTickMark val="none"/>
        <c:tickLblPos val="none"/>
        <c:crossAx val="92409856"/>
        <c:crosses val="autoZero"/>
        <c:auto val="1"/>
        <c:lblOffset val="100"/>
        <c:baseTimeUnit val="years"/>
      </c:dateAx>
      <c:valAx>
        <c:axId val="92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25600"/>
        <c:axId val="92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25600"/>
        <c:axId val="92448256"/>
      </c:lineChart>
      <c:dateAx>
        <c:axId val="92425600"/>
        <c:scaling>
          <c:orientation val="minMax"/>
        </c:scaling>
        <c:delete val="1"/>
        <c:axPos val="b"/>
        <c:numFmt formatCode="ge" sourceLinked="1"/>
        <c:majorTickMark val="none"/>
        <c:minorTickMark val="none"/>
        <c:tickLblPos val="none"/>
        <c:crossAx val="92448256"/>
        <c:crosses val="autoZero"/>
        <c:auto val="1"/>
        <c:lblOffset val="100"/>
        <c:baseTimeUnit val="years"/>
      </c:dateAx>
      <c:valAx>
        <c:axId val="92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2348.12</c:v>
                </c:pt>
                <c:pt idx="1">
                  <c:v>2187.16</c:v>
                </c:pt>
                <c:pt idx="2">
                  <c:v>2017.28</c:v>
                </c:pt>
                <c:pt idx="3">
                  <c:v>1877.11</c:v>
                </c:pt>
                <c:pt idx="4">
                  <c:v>1758.99</c:v>
                </c:pt>
              </c:numCache>
            </c:numRef>
          </c:val>
        </c:ser>
        <c:dLbls>
          <c:showLegendKey val="0"/>
          <c:showVal val="0"/>
          <c:showCatName val="0"/>
          <c:showSerName val="0"/>
          <c:showPercent val="0"/>
          <c:showBubbleSize val="0"/>
        </c:dLbls>
        <c:gapWidth val="150"/>
        <c:axId val="92466176"/>
        <c:axId val="92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2466176"/>
        <c:axId val="92480640"/>
      </c:lineChart>
      <c:dateAx>
        <c:axId val="92466176"/>
        <c:scaling>
          <c:orientation val="minMax"/>
        </c:scaling>
        <c:delete val="1"/>
        <c:axPos val="b"/>
        <c:numFmt formatCode="ge" sourceLinked="1"/>
        <c:majorTickMark val="none"/>
        <c:minorTickMark val="none"/>
        <c:tickLblPos val="none"/>
        <c:crossAx val="92480640"/>
        <c:crosses val="autoZero"/>
        <c:auto val="1"/>
        <c:lblOffset val="100"/>
        <c:baseTimeUnit val="years"/>
      </c:dateAx>
      <c:valAx>
        <c:axId val="92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37.04</c:v>
                </c:pt>
                <c:pt idx="1">
                  <c:v>38.049999999999997</c:v>
                </c:pt>
                <c:pt idx="2">
                  <c:v>36.64</c:v>
                </c:pt>
                <c:pt idx="3">
                  <c:v>35.53</c:v>
                </c:pt>
                <c:pt idx="4">
                  <c:v>36.71</c:v>
                </c:pt>
              </c:numCache>
            </c:numRef>
          </c:val>
        </c:ser>
        <c:dLbls>
          <c:showLegendKey val="0"/>
          <c:showVal val="0"/>
          <c:showCatName val="0"/>
          <c:showSerName val="0"/>
          <c:showPercent val="0"/>
          <c:showBubbleSize val="0"/>
        </c:dLbls>
        <c:gapWidth val="150"/>
        <c:axId val="92510848"/>
        <c:axId val="925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2510848"/>
        <c:axId val="92525312"/>
      </c:lineChart>
      <c:dateAx>
        <c:axId val="92510848"/>
        <c:scaling>
          <c:orientation val="minMax"/>
        </c:scaling>
        <c:delete val="1"/>
        <c:axPos val="b"/>
        <c:numFmt formatCode="ge" sourceLinked="1"/>
        <c:majorTickMark val="none"/>
        <c:minorTickMark val="none"/>
        <c:tickLblPos val="none"/>
        <c:crossAx val="92525312"/>
        <c:crosses val="autoZero"/>
        <c:auto val="1"/>
        <c:lblOffset val="100"/>
        <c:baseTimeUnit val="years"/>
      </c:dateAx>
      <c:valAx>
        <c:axId val="925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493.99</c:v>
                </c:pt>
                <c:pt idx="1">
                  <c:v>482.58</c:v>
                </c:pt>
                <c:pt idx="2">
                  <c:v>518.66999999999996</c:v>
                </c:pt>
                <c:pt idx="3">
                  <c:v>533.69000000000005</c:v>
                </c:pt>
                <c:pt idx="4">
                  <c:v>511.32</c:v>
                </c:pt>
              </c:numCache>
            </c:numRef>
          </c:val>
        </c:ser>
        <c:dLbls>
          <c:showLegendKey val="0"/>
          <c:showVal val="0"/>
          <c:showCatName val="0"/>
          <c:showSerName val="0"/>
          <c:showPercent val="0"/>
          <c:showBubbleSize val="0"/>
        </c:dLbls>
        <c:gapWidth val="150"/>
        <c:axId val="92624768"/>
        <c:axId val="926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2624768"/>
        <c:axId val="92631040"/>
      </c:lineChart>
      <c:dateAx>
        <c:axId val="92624768"/>
        <c:scaling>
          <c:orientation val="minMax"/>
        </c:scaling>
        <c:delete val="1"/>
        <c:axPos val="b"/>
        <c:numFmt formatCode="ge" sourceLinked="1"/>
        <c:majorTickMark val="none"/>
        <c:minorTickMark val="none"/>
        <c:tickLblPos val="none"/>
        <c:crossAx val="92631040"/>
        <c:crosses val="autoZero"/>
        <c:auto val="1"/>
        <c:lblOffset val="100"/>
        <c:baseTimeUnit val="years"/>
      </c:dateAx>
      <c:valAx>
        <c:axId val="92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5" zoomScale="115" zoomScaleNormal="115" workbookViewId="0">
      <selection activeCell="BD5" sqref="BD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岩手県　洋野町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17515</v>
      </c>
      <c r="AM8" s="67"/>
      <c r="AN8" s="67"/>
      <c r="AO8" s="67"/>
      <c r="AP8" s="67"/>
      <c r="AQ8" s="67"/>
      <c r="AR8" s="67"/>
      <c r="AS8" s="67"/>
      <c r="AT8" s="66">
        <f>データ!$S$6</f>
        <v>302.92</v>
      </c>
      <c r="AU8" s="66"/>
      <c r="AV8" s="66"/>
      <c r="AW8" s="66"/>
      <c r="AX8" s="66"/>
      <c r="AY8" s="66"/>
      <c r="AZ8" s="66"/>
      <c r="BA8" s="66"/>
      <c r="BB8" s="66">
        <f>データ!$T$6</f>
        <v>57.82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25.03</v>
      </c>
      <c r="Q10" s="66"/>
      <c r="R10" s="66"/>
      <c r="S10" s="66"/>
      <c r="T10" s="66"/>
      <c r="U10" s="66"/>
      <c r="V10" s="66"/>
      <c r="W10" s="67">
        <f>データ!$Q$6</f>
        <v>3002</v>
      </c>
      <c r="X10" s="67"/>
      <c r="Y10" s="67"/>
      <c r="Z10" s="67"/>
      <c r="AA10" s="67"/>
      <c r="AB10" s="67"/>
      <c r="AC10" s="67"/>
      <c r="AD10" s="2"/>
      <c r="AE10" s="2"/>
      <c r="AF10" s="2"/>
      <c r="AG10" s="2"/>
      <c r="AH10" s="2"/>
      <c r="AI10" s="2"/>
      <c r="AJ10" s="2"/>
      <c r="AK10" s="2"/>
      <c r="AL10" s="67">
        <f>データ!$U$6</f>
        <v>4342</v>
      </c>
      <c r="AM10" s="67"/>
      <c r="AN10" s="67"/>
      <c r="AO10" s="67"/>
      <c r="AP10" s="67"/>
      <c r="AQ10" s="67"/>
      <c r="AR10" s="67"/>
      <c r="AS10" s="67"/>
      <c r="AT10" s="66">
        <f>データ!$V$6</f>
        <v>60.81</v>
      </c>
      <c r="AU10" s="66"/>
      <c r="AV10" s="66"/>
      <c r="AW10" s="66"/>
      <c r="AX10" s="66"/>
      <c r="AY10" s="66"/>
      <c r="AZ10" s="66"/>
      <c r="BA10" s="66"/>
      <c r="BB10" s="66">
        <f>データ!$W$6</f>
        <v>71.400000000000006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35076</v>
      </c>
      <c r="D6" s="34">
        <f t="shared" si="3"/>
        <v>47</v>
      </c>
      <c r="E6" s="34">
        <f t="shared" si="3"/>
        <v>1</v>
      </c>
      <c r="F6" s="34">
        <f t="shared" si="3"/>
        <v>0</v>
      </c>
      <c r="G6" s="34">
        <f t="shared" si="3"/>
        <v>0</v>
      </c>
      <c r="H6" s="34" t="str">
        <f t="shared" si="3"/>
        <v>岩手県　洋野町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25.03</v>
      </c>
      <c r="Q6" s="35">
        <f t="shared" si="3"/>
        <v>3002</v>
      </c>
      <c r="R6" s="35">
        <f t="shared" si="3"/>
        <v>17515</v>
      </c>
      <c r="S6" s="35">
        <f t="shared" si="3"/>
        <v>302.92</v>
      </c>
      <c r="T6" s="35">
        <f t="shared" si="3"/>
        <v>57.82</v>
      </c>
      <c r="U6" s="35">
        <f t="shared" si="3"/>
        <v>4342</v>
      </c>
      <c r="V6" s="35">
        <f t="shared" si="3"/>
        <v>60.81</v>
      </c>
      <c r="W6" s="35">
        <f t="shared" si="3"/>
        <v>71.400000000000006</v>
      </c>
      <c r="X6" s="36">
        <f>IF(X7="",NA(),X7)</f>
        <v>63.42</v>
      </c>
      <c r="Y6" s="36">
        <f t="shared" ref="Y6:AG6" si="4">IF(Y7="",NA(),Y7)</f>
        <v>65.540000000000006</v>
      </c>
      <c r="Z6" s="36">
        <f t="shared" si="4"/>
        <v>61.03</v>
      </c>
      <c r="AA6" s="36">
        <f t="shared" si="4"/>
        <v>60.76</v>
      </c>
      <c r="AB6" s="36">
        <f t="shared" si="4"/>
        <v>63.21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2348.12</v>
      </c>
      <c r="BF6" s="36">
        <f t="shared" ref="BF6:BN6" si="7">IF(BF7="",NA(),BF7)</f>
        <v>2187.16</v>
      </c>
      <c r="BG6" s="36">
        <f t="shared" si="7"/>
        <v>2017.28</v>
      </c>
      <c r="BH6" s="36">
        <f t="shared" si="7"/>
        <v>1877.11</v>
      </c>
      <c r="BI6" s="36">
        <f t="shared" si="7"/>
        <v>1758.99</v>
      </c>
      <c r="BJ6" s="36">
        <f t="shared" si="7"/>
        <v>1108.26</v>
      </c>
      <c r="BK6" s="36">
        <f t="shared" si="7"/>
        <v>1113.76</v>
      </c>
      <c r="BL6" s="36">
        <f t="shared" si="7"/>
        <v>1125.69</v>
      </c>
      <c r="BM6" s="36">
        <f t="shared" si="7"/>
        <v>1134.67</v>
      </c>
      <c r="BN6" s="36">
        <f t="shared" si="7"/>
        <v>1144.79</v>
      </c>
      <c r="BO6" s="35" t="str">
        <f>IF(BO7="","",IF(BO7="-","【-】","【"&amp;SUBSTITUTE(TEXT(BO7,"#,##0.00"),"-","△")&amp;"】"))</f>
        <v>【1,280.76】</v>
      </c>
      <c r="BP6" s="36">
        <f>IF(BP7="",NA(),BP7)</f>
        <v>37.04</v>
      </c>
      <c r="BQ6" s="36">
        <f t="shared" ref="BQ6:BY6" si="8">IF(BQ7="",NA(),BQ7)</f>
        <v>38.049999999999997</v>
      </c>
      <c r="BR6" s="36">
        <f t="shared" si="8"/>
        <v>36.64</v>
      </c>
      <c r="BS6" s="36">
        <f t="shared" si="8"/>
        <v>35.53</v>
      </c>
      <c r="BT6" s="36">
        <f t="shared" si="8"/>
        <v>36.71</v>
      </c>
      <c r="BU6" s="36">
        <f t="shared" si="8"/>
        <v>19.77</v>
      </c>
      <c r="BV6" s="36">
        <f t="shared" si="8"/>
        <v>34.25</v>
      </c>
      <c r="BW6" s="36">
        <f t="shared" si="8"/>
        <v>46.48</v>
      </c>
      <c r="BX6" s="36">
        <f t="shared" si="8"/>
        <v>40.6</v>
      </c>
      <c r="BY6" s="36">
        <f t="shared" si="8"/>
        <v>56.04</v>
      </c>
      <c r="BZ6" s="35" t="str">
        <f>IF(BZ7="","",IF(BZ7="-","【-】","【"&amp;SUBSTITUTE(TEXT(BZ7,"#,##0.00"),"-","△")&amp;"】"))</f>
        <v>【53.06】</v>
      </c>
      <c r="CA6" s="36">
        <f>IF(CA7="",NA(),CA7)</f>
        <v>493.99</v>
      </c>
      <c r="CB6" s="36">
        <f t="shared" ref="CB6:CJ6" si="9">IF(CB7="",NA(),CB7)</f>
        <v>482.58</v>
      </c>
      <c r="CC6" s="36">
        <f t="shared" si="9"/>
        <v>518.66999999999996</v>
      </c>
      <c r="CD6" s="36">
        <f t="shared" si="9"/>
        <v>533.69000000000005</v>
      </c>
      <c r="CE6" s="36">
        <f t="shared" si="9"/>
        <v>511.32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39.43</v>
      </c>
      <c r="CM6" s="36">
        <f t="shared" ref="CM6:CU6" si="10">IF(CM7="",NA(),CM7)</f>
        <v>38.299999999999997</v>
      </c>
      <c r="CN6" s="36">
        <f t="shared" si="10"/>
        <v>38.78</v>
      </c>
      <c r="CO6" s="36">
        <f t="shared" si="10"/>
        <v>40.46</v>
      </c>
      <c r="CP6" s="36">
        <f t="shared" si="10"/>
        <v>39.99</v>
      </c>
      <c r="CQ6" s="36">
        <f t="shared" si="10"/>
        <v>57.17</v>
      </c>
      <c r="CR6" s="36">
        <f t="shared" si="10"/>
        <v>57.55</v>
      </c>
      <c r="CS6" s="36">
        <f t="shared" si="10"/>
        <v>57.43</v>
      </c>
      <c r="CT6" s="36">
        <f t="shared" si="10"/>
        <v>57.29</v>
      </c>
      <c r="CU6" s="36">
        <f t="shared" si="10"/>
        <v>55.9</v>
      </c>
      <c r="CV6" s="35" t="str">
        <f>IF(CV7="","",IF(CV7="-","【-】","【"&amp;SUBSTITUTE(TEXT(CV7,"#,##0.00"),"-","△")&amp;"】"))</f>
        <v>【56.28】</v>
      </c>
      <c r="CW6" s="36">
        <f>IF(CW7="",NA(),CW7)</f>
        <v>80.17</v>
      </c>
      <c r="CX6" s="36">
        <f t="shared" ref="CX6:DF6" si="11">IF(CX7="",NA(),CX7)</f>
        <v>83.74</v>
      </c>
      <c r="CY6" s="36">
        <f t="shared" si="11"/>
        <v>81.75</v>
      </c>
      <c r="CZ6" s="36">
        <f t="shared" si="11"/>
        <v>79.5</v>
      </c>
      <c r="DA6" s="36">
        <f t="shared" si="11"/>
        <v>81.78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35076</v>
      </c>
      <c r="D7" s="38">
        <v>47</v>
      </c>
      <c r="E7" s="38">
        <v>1</v>
      </c>
      <c r="F7" s="38">
        <v>0</v>
      </c>
      <c r="G7" s="38">
        <v>0</v>
      </c>
      <c r="H7" s="38" t="s">
        <v>107</v>
      </c>
      <c r="I7" s="38" t="s">
        <v>108</v>
      </c>
      <c r="J7" s="38" t="s">
        <v>109</v>
      </c>
      <c r="K7" s="38" t="s">
        <v>110</v>
      </c>
      <c r="L7" s="38" t="s">
        <v>111</v>
      </c>
      <c r="M7" s="38"/>
      <c r="N7" s="39" t="s">
        <v>112</v>
      </c>
      <c r="O7" s="39" t="s">
        <v>113</v>
      </c>
      <c r="P7" s="39">
        <v>25.03</v>
      </c>
      <c r="Q7" s="39">
        <v>3002</v>
      </c>
      <c r="R7" s="39">
        <v>17515</v>
      </c>
      <c r="S7" s="39">
        <v>302.92</v>
      </c>
      <c r="T7" s="39">
        <v>57.82</v>
      </c>
      <c r="U7" s="39">
        <v>4342</v>
      </c>
      <c r="V7" s="39">
        <v>60.81</v>
      </c>
      <c r="W7" s="39">
        <v>71.400000000000006</v>
      </c>
      <c r="X7" s="39">
        <v>63.42</v>
      </c>
      <c r="Y7" s="39">
        <v>65.540000000000006</v>
      </c>
      <c r="Z7" s="39">
        <v>61.03</v>
      </c>
      <c r="AA7" s="39">
        <v>60.76</v>
      </c>
      <c r="AB7" s="39">
        <v>63.21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2348.12</v>
      </c>
      <c r="BF7" s="39">
        <v>2187.16</v>
      </c>
      <c r="BG7" s="39">
        <v>2017.28</v>
      </c>
      <c r="BH7" s="39">
        <v>1877.11</v>
      </c>
      <c r="BI7" s="39">
        <v>1758.99</v>
      </c>
      <c r="BJ7" s="39">
        <v>1108.26</v>
      </c>
      <c r="BK7" s="39">
        <v>1113.76</v>
      </c>
      <c r="BL7" s="39">
        <v>1125.69</v>
      </c>
      <c r="BM7" s="39">
        <v>1134.67</v>
      </c>
      <c r="BN7" s="39">
        <v>1144.79</v>
      </c>
      <c r="BO7" s="39">
        <v>1280.76</v>
      </c>
      <c r="BP7" s="39">
        <v>37.04</v>
      </c>
      <c r="BQ7" s="39">
        <v>38.049999999999997</v>
      </c>
      <c r="BR7" s="39">
        <v>36.64</v>
      </c>
      <c r="BS7" s="39">
        <v>35.53</v>
      </c>
      <c r="BT7" s="39">
        <v>36.71</v>
      </c>
      <c r="BU7" s="39">
        <v>19.77</v>
      </c>
      <c r="BV7" s="39">
        <v>34.25</v>
      </c>
      <c r="BW7" s="39">
        <v>46.48</v>
      </c>
      <c r="BX7" s="39">
        <v>40.6</v>
      </c>
      <c r="BY7" s="39">
        <v>56.04</v>
      </c>
      <c r="BZ7" s="39">
        <v>53.06</v>
      </c>
      <c r="CA7" s="39">
        <v>493.99</v>
      </c>
      <c r="CB7" s="39">
        <v>482.58</v>
      </c>
      <c r="CC7" s="39">
        <v>518.66999999999996</v>
      </c>
      <c r="CD7" s="39">
        <v>533.69000000000005</v>
      </c>
      <c r="CE7" s="39">
        <v>511.32</v>
      </c>
      <c r="CF7" s="39">
        <v>878.73</v>
      </c>
      <c r="CG7" s="39">
        <v>501.18</v>
      </c>
      <c r="CH7" s="39">
        <v>376.61</v>
      </c>
      <c r="CI7" s="39">
        <v>440.03</v>
      </c>
      <c r="CJ7" s="39">
        <v>304.35000000000002</v>
      </c>
      <c r="CK7" s="39">
        <v>314.83</v>
      </c>
      <c r="CL7" s="39">
        <v>39.43</v>
      </c>
      <c r="CM7" s="39">
        <v>38.299999999999997</v>
      </c>
      <c r="CN7" s="39">
        <v>38.78</v>
      </c>
      <c r="CO7" s="39">
        <v>40.46</v>
      </c>
      <c r="CP7" s="39">
        <v>39.99</v>
      </c>
      <c r="CQ7" s="39">
        <v>57.17</v>
      </c>
      <c r="CR7" s="39">
        <v>57.55</v>
      </c>
      <c r="CS7" s="39">
        <v>57.43</v>
      </c>
      <c r="CT7" s="39">
        <v>57.29</v>
      </c>
      <c r="CU7" s="39">
        <v>55.9</v>
      </c>
      <c r="CV7" s="39">
        <v>56.28</v>
      </c>
      <c r="CW7" s="39">
        <v>80.17</v>
      </c>
      <c r="CX7" s="39">
        <v>83.74</v>
      </c>
      <c r="CY7" s="39">
        <v>81.75</v>
      </c>
      <c r="CZ7" s="39">
        <v>79.5</v>
      </c>
      <c r="DA7" s="39">
        <v>81.78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209</cp:lastModifiedBy>
  <cp:lastPrinted>2018-02-05T01:45:31Z</cp:lastPrinted>
  <dcterms:created xsi:type="dcterms:W3CDTF">2017-12-25T01:41:11Z</dcterms:created>
  <dcterms:modified xsi:type="dcterms:W3CDTF">2018-03-01T00:55:38Z</dcterms:modified>
</cp:coreProperties>
</file>