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<sst xmlns="http://schemas.openxmlformats.org/spreadsheetml/2006/main" count="240" uniqueCount="126">
  <si>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</si>
  <si>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</si>
  <si>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</si>
  <si>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</si>
  <si>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</si>
  <si>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</si>
  <si>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</si>
  <si>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</si>
  <si>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</si>
  <si>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</si>
  <si>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</si>
  <si>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</si>
  <si>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</si>
  <si>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</si>
  <si>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</si>
  <si>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</si>
  <si>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</si>
  <si>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</si>
  <si>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</si>
  <si>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</si>
  <si>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</si>
  <si>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</si>
  <si>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</si>
  <si>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</si>
  <si>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</si>
  <si>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</si>
  <si>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</si>
  <si>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</si>
  <si>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</si>
  <si>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</si>
  <si>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</si>
  <si>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</si>
  <si>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</si>
  <si>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</si>
  <si>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</si>
  <si>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</si>
  <si>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</si>
  <si>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</si>
  <si>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</si>
  <si>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</si>
  <si>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</si>
  <si>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</si>
  <si>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</si>
  <si>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</si>
  <si>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</si>
  <si>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</si>
  <si>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</si>
  <si>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</si>
  <si>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</si>
  <si>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</si>
  <si>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</si>
  <si>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</si>
  <si>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</si>
  <si>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</si>
  <si>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</si>
  <si>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</si>
  <si>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</si>
  <si>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</si>
  <si>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</si>
  <si>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</si>
  <si>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</si>
  <si>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</si>
  <si>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</si>
  <si>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</si>
  <si>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</si>
  <si>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</si>
  <si>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</si>
  <si>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</si>
  <si>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</si>
  <si>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</si>
  <si>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</si>
  <si>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</si>
  <si>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</si>
  <si>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</si>
  <si>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</si>
  <si>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</si>
  <si>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</si>
  <si>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</si>
  <si>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</si>
  <si>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</si>
  <si>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</si>
  <si>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</si>
  <si>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</si>
  <si>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</si>
  <si>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</si>
  <si>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</si>
  <si>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</si>
  <si>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</si>
  <si>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</si>
  <si>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</si>
  <si>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</si>
  <si>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</si>
  <si>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</si>
  <si>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</si>
  <si>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</si>
  <si>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</si>
  <si>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</si>
  <si>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</si>
  <si>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</si>
  <si>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</si>
  <si>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</si>
  <si>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</si>
  <si>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</si>
  <si>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</si>
  <si>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</si>
  <si>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</si>
  <si>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</si>
  <si>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</si>
  <si>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</si>
  <si>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</si>
  <si>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岩手県　洋野町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</si>
  <si>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</si>
  <si>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</si>
  <si>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</si>
  <si>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</si>
  <si>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</si>
  <si>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</si>
  <si>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</si>
  <si>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</si>
  <si>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</si>
  <si>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</si>
  <si>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</si>
  <si>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</si>
  <si>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本事業は、平成7年から供用開始し、23年が経過しております。平成21年、22年には、管渠等の補修工事を実施するなど老朽化が少しずつ進んでいる状況にあります。
　今後も施設の耐用年数を考慮するとともに、計画的な管渠の巡視点検を実施し耐用年数よりも少しでも長くその効用が発揮できるよう努める必要があります。
</t>
    <phoneticPr fontId="4"/>
  </si>
  <si>
    <t xml:space="preserve">　本町の農業集落排水事業は、旧大野村の明戸・向田の２地区で行われており、水洗化状況は平成28年度末現在で263戸・772人であります。
　経営の健全性・効率性については、総じて良好な状況になく、早急な改善が求められる状況となっております。
　当面は、適切な汚水処理と水質保全の確保のため水洗化の意義について啓発をすすめ水洗化の促進に努めるとともに経営戦略の策定をすすめ、計画的に事業を進めていく必要があります。
</t>
    <phoneticPr fontId="4"/>
  </si>
  <si>
    <t>(1)収益的収支比率・経費回収率・汚水処理原価
　収益的収支比率及び経費回収率とも汚水処理に要する経費区分を精査したことにより、これまでに比べ改善しました。
　しかし、他会計への依存割合については依然として高い状況となっています。特にも、経費回収率は2割と異常に低く、汚水処理原価についても、類似団体の平均の約2倍といった状況です。
　水洗化の促進と維持管理経費の抑制はもちろんのこと、使用料体系などの見直しも必要となってくるものと考えます。
(2)企業債残高対事業規模比率
　企業債（以下「起債」という。）残高は、平成28年度もほぼ横ばいとなり、類似団体の平均と比べても約5倍も高い状況となっています。
　事業が完了していることで、新発の起債発行の予定はありませんが、現状では営業収益の伸びも見込めないことから、当該比率は微減傾向で推移していくものと考えています。
　※当該指標の平成27年度のグラフが0となっていますが、正しくは5,306.35となります。
(3)施設利用率・水洗化率
　施設利用率、水洗化率ともほぼ横ばいとなりましたが、双方とも類似団体の平均よりも低い状況です。
　農村集落の人口密度の低い地域であり、水洗化人口の減少傾向も見受けられるなど厳しい条件下にありますが、施設利用率と水洗化率の動きは相関関係が強いことから、今後も水洗化の促進に努めながら経営戦略の策定をすすめ適正な施設規模についての検証も必要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</si>
</sst>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justify" vertical="top" wrapText="1"/>
      <protection locked="0"/>
    </xf>
    <xf numFmtId="0" fontId="22" fillId="0" borderId="0" xfId="1" applyFont="1" applyBorder="1" applyAlignment="1" applyProtection="1">
      <alignment horizontal="justify" vertical="top" wrapText="1"/>
      <protection locked="0"/>
    </xf>
    <xf numFmtId="0" fontId="22" fillId="0" borderId="7" xfId="1" applyFont="1" applyBorder="1" applyAlignment="1" applyProtection="1">
      <alignment horizontal="justify" vertical="top" wrapText="1"/>
      <protection locked="0"/>
    </xf>
    <xf numFmtId="0" fontId="22" fillId="0" borderId="8" xfId="1" applyFont="1" applyBorder="1" applyAlignment="1" applyProtection="1">
      <alignment horizontal="justify" vertical="top" wrapText="1"/>
      <protection locked="0"/>
    </xf>
    <xf numFmtId="0" fontId="22" fillId="0" borderId="1" xfId="1" applyFont="1" applyBorder="1" applyAlignment="1" applyProtection="1">
      <alignment horizontal="justify" vertical="top" wrapText="1"/>
      <protection locked="0"/>
    </xf>
    <xf numFmtId="0" fontId="22" fillId="0" borderId="9" xfId="1" applyFont="1" applyBorder="1" applyAlignment="1" applyProtection="1">
      <alignment horizontal="justify"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288960"/>
        <c:axId val="377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7288960"/>
        <c:axId val="37702656"/>
      </c:lineChart>
      <c:dateAx>
        <c:axId val="37288960"/>
        <c:scaling>
          <c:orientation val="minMax"/>
        </c:scaling>
        <c:delete val="1"/>
        <c:axPos val="b"/>
        <c:numFmt formatCode="ge" sourceLinked="1"/>
        <c:majorTickMark val="none"/>
        <c:minorTickMark val="none"/>
        <c:tickLblPos val="none"/>
        <c:crossAx val="37702656"/>
        <c:crosses val="autoZero"/>
        <c:auto val="1"/>
        <c:lblOffset val="100"/>
        <c:baseTimeUnit val="years"/>
      </c:dateAx>
      <c:valAx>
        <c:axId val="377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34.76</c:v>
                </c:pt>
                <c:pt idx="1">
                  <c:v>35.32</c:v>
                </c:pt>
                <c:pt idx="2">
                  <c:v>36.06</c:v>
                </c:pt>
                <c:pt idx="3">
                  <c:v>32.159999999999997</c:v>
                </c:pt>
                <c:pt idx="4">
                  <c:v>34.39</c:v>
                </c:pt>
              </c:numCache>
            </c:numRef>
          </c:val>
        </c:ser>
        <c:dLbls>
          <c:showLegendKey val="0"/>
          <c:showVal val="0"/>
          <c:showCatName val="0"/>
          <c:showSerName val="0"/>
          <c:showPercent val="0"/>
          <c:showBubbleSize val="0"/>
        </c:dLbls>
        <c:gapWidth val="150"/>
        <c:axId val="37226752"/>
        <c:axId val="372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7226752"/>
        <c:axId val="37233024"/>
      </c:lineChart>
      <c:dateAx>
        <c:axId val="37226752"/>
        <c:scaling>
          <c:orientation val="minMax"/>
        </c:scaling>
        <c:delete val="1"/>
        <c:axPos val="b"/>
        <c:numFmt formatCode="ge" sourceLinked="1"/>
        <c:majorTickMark val="none"/>
        <c:minorTickMark val="none"/>
        <c:tickLblPos val="none"/>
        <c:crossAx val="37233024"/>
        <c:crosses val="autoZero"/>
        <c:auto val="1"/>
        <c:lblOffset val="100"/>
        <c:baseTimeUnit val="years"/>
      </c:dateAx>
      <c:valAx>
        <c:axId val="372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62.47</c:v>
                </c:pt>
                <c:pt idx="1">
                  <c:v>64</c:v>
                </c:pt>
                <c:pt idx="2">
                  <c:v>64.989999999999995</c:v>
                </c:pt>
                <c:pt idx="3">
                  <c:v>66.290000000000006</c:v>
                </c:pt>
                <c:pt idx="4">
                  <c:v>68.87</c:v>
                </c:pt>
              </c:numCache>
            </c:numRef>
          </c:val>
        </c:ser>
        <c:dLbls>
          <c:showLegendKey val="0"/>
          <c:showVal val="0"/>
          <c:showCatName val="0"/>
          <c:showSerName val="0"/>
          <c:showPercent val="0"/>
          <c:showBubbleSize val="0"/>
        </c:dLbls>
        <c:gapWidth val="150"/>
        <c:axId val="37246848"/>
        <c:axId val="372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7246848"/>
        <c:axId val="37265408"/>
      </c:lineChart>
      <c:dateAx>
        <c:axId val="37246848"/>
        <c:scaling>
          <c:orientation val="minMax"/>
        </c:scaling>
        <c:delete val="1"/>
        <c:axPos val="b"/>
        <c:numFmt formatCode="ge" sourceLinked="1"/>
        <c:majorTickMark val="none"/>
        <c:minorTickMark val="none"/>
        <c:tickLblPos val="none"/>
        <c:crossAx val="37265408"/>
        <c:crosses val="autoZero"/>
        <c:auto val="1"/>
        <c:lblOffset val="100"/>
        <c:baseTimeUnit val="years"/>
      </c:dateAx>
      <c:valAx>
        <c:axId val="372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32.18</c:v>
                </c:pt>
                <c:pt idx="1">
                  <c:v>23.54</c:v>
                </c:pt>
                <c:pt idx="2">
                  <c:v>28.91</c:v>
                </c:pt>
                <c:pt idx="3">
                  <c:v>27.03</c:v>
                </c:pt>
                <c:pt idx="4">
                  <c:v>49.17</c:v>
                </c:pt>
              </c:numCache>
            </c:numRef>
          </c:val>
        </c:ser>
        <c:dLbls>
          <c:showLegendKey val="0"/>
          <c:showVal val="0"/>
          <c:showCatName val="0"/>
          <c:showSerName val="0"/>
          <c:showPercent val="0"/>
          <c:showBubbleSize val="0"/>
        </c:dLbls>
        <c:gapWidth val="150"/>
        <c:axId val="55362304"/>
        <c:axId val="5536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362304"/>
        <c:axId val="55364224"/>
      </c:lineChart>
      <c:dateAx>
        <c:axId val="55362304"/>
        <c:scaling>
          <c:orientation val="minMax"/>
        </c:scaling>
        <c:delete val="1"/>
        <c:axPos val="b"/>
        <c:numFmt formatCode="ge" sourceLinked="1"/>
        <c:majorTickMark val="none"/>
        <c:minorTickMark val="none"/>
        <c:tickLblPos val="none"/>
        <c:crossAx val="55364224"/>
        <c:crosses val="autoZero"/>
        <c:auto val="1"/>
        <c:lblOffset val="100"/>
        <c:baseTimeUnit val="years"/>
      </c:dateAx>
      <c:valAx>
        <c:axId val="553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37536"/>
        <c:axId val="8559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37536"/>
        <c:axId val="85590016"/>
      </c:lineChart>
      <c:dateAx>
        <c:axId val="85537536"/>
        <c:scaling>
          <c:orientation val="minMax"/>
        </c:scaling>
        <c:delete val="1"/>
        <c:axPos val="b"/>
        <c:numFmt formatCode="ge" sourceLinked="1"/>
        <c:majorTickMark val="none"/>
        <c:minorTickMark val="none"/>
        <c:tickLblPos val="none"/>
        <c:crossAx val="85590016"/>
        <c:crosses val="autoZero"/>
        <c:auto val="1"/>
        <c:lblOffset val="100"/>
        <c:baseTimeUnit val="years"/>
      </c:dateAx>
      <c:valAx>
        <c:axId val="8559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392000"/>
        <c:axId val="1287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392000"/>
        <c:axId val="128707200"/>
      </c:lineChart>
      <c:dateAx>
        <c:axId val="127392000"/>
        <c:scaling>
          <c:orientation val="minMax"/>
        </c:scaling>
        <c:delete val="1"/>
        <c:axPos val="b"/>
        <c:numFmt formatCode="ge" sourceLinked="1"/>
        <c:majorTickMark val="none"/>
        <c:minorTickMark val="none"/>
        <c:tickLblPos val="none"/>
        <c:crossAx val="128707200"/>
        <c:crosses val="autoZero"/>
        <c:auto val="1"/>
        <c:lblOffset val="100"/>
        <c:baseTimeUnit val="years"/>
      </c:dateAx>
      <c:valAx>
        <c:axId val="1287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262656"/>
        <c:axId val="3626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262656"/>
        <c:axId val="36264576"/>
      </c:lineChart>
      <c:dateAx>
        <c:axId val="36262656"/>
        <c:scaling>
          <c:orientation val="minMax"/>
        </c:scaling>
        <c:delete val="1"/>
        <c:axPos val="b"/>
        <c:numFmt formatCode="ge" sourceLinked="1"/>
        <c:majorTickMark val="none"/>
        <c:minorTickMark val="none"/>
        <c:tickLblPos val="none"/>
        <c:crossAx val="36264576"/>
        <c:crosses val="autoZero"/>
        <c:auto val="1"/>
        <c:lblOffset val="100"/>
        <c:baseTimeUnit val="years"/>
      </c:dateAx>
      <c:valAx>
        <c:axId val="3626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274560"/>
        <c:axId val="362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274560"/>
        <c:axId val="36276480"/>
      </c:lineChart>
      <c:dateAx>
        <c:axId val="36274560"/>
        <c:scaling>
          <c:orientation val="minMax"/>
        </c:scaling>
        <c:delete val="1"/>
        <c:axPos val="b"/>
        <c:numFmt formatCode="ge" sourceLinked="1"/>
        <c:majorTickMark val="none"/>
        <c:minorTickMark val="none"/>
        <c:tickLblPos val="none"/>
        <c:crossAx val="36276480"/>
        <c:crosses val="autoZero"/>
        <c:auto val="1"/>
        <c:lblOffset val="100"/>
        <c:baseTimeUnit val="years"/>
      </c:dateAx>
      <c:valAx>
        <c:axId val="362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6263.17</c:v>
                </c:pt>
                <c:pt idx="1">
                  <c:v>5632.36</c:v>
                </c:pt>
                <c:pt idx="2">
                  <c:v>5606.7</c:v>
                </c:pt>
                <c:pt idx="3" formatCode="#,##0.00;&quot;△&quot;#,##0.00">
                  <c:v>0</c:v>
                </c:pt>
                <c:pt idx="4">
                  <c:v>5253.96</c:v>
                </c:pt>
              </c:numCache>
            </c:numRef>
          </c:val>
        </c:ser>
        <c:dLbls>
          <c:showLegendKey val="0"/>
          <c:showVal val="0"/>
          <c:showCatName val="0"/>
          <c:showSerName val="0"/>
          <c:showPercent val="0"/>
          <c:showBubbleSize val="0"/>
        </c:dLbls>
        <c:gapWidth val="150"/>
        <c:axId val="36311040"/>
        <c:axId val="363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6311040"/>
        <c:axId val="36312960"/>
      </c:lineChart>
      <c:dateAx>
        <c:axId val="36311040"/>
        <c:scaling>
          <c:orientation val="minMax"/>
        </c:scaling>
        <c:delete val="1"/>
        <c:axPos val="b"/>
        <c:numFmt formatCode="ge" sourceLinked="1"/>
        <c:majorTickMark val="none"/>
        <c:minorTickMark val="none"/>
        <c:tickLblPos val="none"/>
        <c:crossAx val="36312960"/>
        <c:crosses val="autoZero"/>
        <c:auto val="1"/>
        <c:lblOffset val="100"/>
        <c:baseTimeUnit val="years"/>
      </c:dateAx>
      <c:valAx>
        <c:axId val="363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15.12</c:v>
                </c:pt>
                <c:pt idx="1">
                  <c:v>12.34</c:v>
                </c:pt>
                <c:pt idx="2">
                  <c:v>14.99</c:v>
                </c:pt>
                <c:pt idx="3">
                  <c:v>14.51</c:v>
                </c:pt>
                <c:pt idx="4">
                  <c:v>18.05</c:v>
                </c:pt>
              </c:numCache>
            </c:numRef>
          </c:val>
        </c:ser>
        <c:dLbls>
          <c:showLegendKey val="0"/>
          <c:showVal val="0"/>
          <c:showCatName val="0"/>
          <c:showSerName val="0"/>
          <c:showPercent val="0"/>
          <c:showBubbleSize val="0"/>
        </c:dLbls>
        <c:gapWidth val="150"/>
        <c:axId val="36334592"/>
        <c:axId val="363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6334592"/>
        <c:axId val="36336768"/>
      </c:lineChart>
      <c:dateAx>
        <c:axId val="36334592"/>
        <c:scaling>
          <c:orientation val="minMax"/>
        </c:scaling>
        <c:delete val="1"/>
        <c:axPos val="b"/>
        <c:numFmt formatCode="ge" sourceLinked="1"/>
        <c:majorTickMark val="none"/>
        <c:minorTickMark val="none"/>
        <c:tickLblPos val="none"/>
        <c:crossAx val="36336768"/>
        <c:crosses val="autoZero"/>
        <c:auto val="1"/>
        <c:lblOffset val="100"/>
        <c:baseTimeUnit val="years"/>
      </c:dateAx>
      <c:valAx>
        <c:axId val="363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788.36</c:v>
                </c:pt>
                <c:pt idx="1">
                  <c:v>941.71</c:v>
                </c:pt>
                <c:pt idx="2">
                  <c:v>776.4</c:v>
                </c:pt>
                <c:pt idx="3">
                  <c:v>931.21</c:v>
                </c:pt>
                <c:pt idx="4">
                  <c:v>670.89</c:v>
                </c:pt>
              </c:numCache>
            </c:numRef>
          </c:val>
        </c:ser>
        <c:dLbls>
          <c:showLegendKey val="0"/>
          <c:showVal val="0"/>
          <c:showCatName val="0"/>
          <c:showSerName val="0"/>
          <c:showPercent val="0"/>
          <c:showBubbleSize val="0"/>
        </c:dLbls>
        <c:gapWidth val="150"/>
        <c:axId val="36346496"/>
        <c:axId val="363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6346496"/>
        <c:axId val="36356864"/>
      </c:lineChart>
      <c:dateAx>
        <c:axId val="36346496"/>
        <c:scaling>
          <c:orientation val="minMax"/>
        </c:scaling>
        <c:delete val="1"/>
        <c:axPos val="b"/>
        <c:numFmt formatCode="ge" sourceLinked="1"/>
        <c:majorTickMark val="none"/>
        <c:minorTickMark val="none"/>
        <c:tickLblPos val="none"/>
        <c:crossAx val="36356864"/>
        <c:crosses val="autoZero"/>
        <c:auto val="1"/>
        <c:lblOffset val="100"/>
        <c:baseTimeUnit val="years"/>
      </c:dateAx>
      <c:valAx>
        <c:axId val="363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40"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岩手県　洋野町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17515</v>
      </c>
      <c r="AM8" s="50"/>
      <c r="AN8" s="50"/>
      <c r="AO8" s="50"/>
      <c r="AP8" s="50"/>
      <c r="AQ8" s="50"/>
      <c r="AR8" s="50"/>
      <c r="AS8" s="50"/>
      <c r="AT8" s="45">
        <f>データ!T6</f>
        <v>302.92</v>
      </c>
      <c r="AU8" s="45"/>
      <c r="AV8" s="45"/>
      <c r="AW8" s="45"/>
      <c r="AX8" s="45"/>
      <c r="AY8" s="45"/>
      <c r="AZ8" s="45"/>
      <c r="BA8" s="45"/>
      <c r="BB8" s="45">
        <f>データ!U6</f>
        <v>57.82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6.46</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1121</v>
      </c>
      <c r="AM10" s="50"/>
      <c r="AN10" s="50"/>
      <c r="AO10" s="50"/>
      <c r="AP10" s="50"/>
      <c r="AQ10" s="50"/>
      <c r="AR10" s="50"/>
      <c r="AS10" s="50"/>
      <c r="AT10" s="45">
        <f>データ!W6</f>
        <v>0.49</v>
      </c>
      <c r="AU10" s="45"/>
      <c r="AV10" s="45"/>
      <c r="AW10" s="45"/>
      <c r="AX10" s="45"/>
      <c r="AY10" s="45"/>
      <c r="AZ10" s="45"/>
      <c r="BA10" s="45"/>
      <c r="BB10" s="45">
        <f>データ!X6</f>
        <v>2287.7600000000002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35076</v>
      </c>
      <c r="D6" s="33">
        <f t="shared" si="3"/>
        <v>47</v>
      </c>
      <c r="E6" s="33">
        <f t="shared" si="3"/>
        <v>17</v>
      </c>
      <c r="F6" s="33">
        <f t="shared" si="3"/>
        <v>5</v>
      </c>
      <c r="G6" s="33">
        <f t="shared" si="3"/>
        <v>0</v>
      </c>
      <c r="H6" s="33" t="str">
        <f t="shared" si="3"/>
        <v>岩手県　洋野町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6.46</v>
      </c>
      <c r="Q6" s="34">
        <f t="shared" si="3"/>
        <v>100</v>
      </c>
      <c r="R6" s="34">
        <f t="shared" si="3"/>
        <v>2700</v>
      </c>
      <c r="S6" s="34">
        <f t="shared" si="3"/>
        <v>17515</v>
      </c>
      <c r="T6" s="34">
        <f t="shared" si="3"/>
        <v>302.92</v>
      </c>
      <c r="U6" s="34">
        <f t="shared" si="3"/>
        <v>57.82</v>
      </c>
      <c r="V6" s="34">
        <f t="shared" si="3"/>
        <v>1121</v>
      </c>
      <c r="W6" s="34">
        <f t="shared" si="3"/>
        <v>0.49</v>
      </c>
      <c r="X6" s="34">
        <f t="shared" si="3"/>
        <v>2287.7600000000002</v>
      </c>
      <c r="Y6" s="35">
        <f>IF(Y7="",NA(),Y7)</f>
        <v>32.18</v>
      </c>
      <c r="Z6" s="35">
        <f t="shared" ref="Z6:AH6" si="4">IF(Z7="",NA(),Z7)</f>
        <v>23.54</v>
      </c>
      <c r="AA6" s="35">
        <f t="shared" si="4"/>
        <v>28.91</v>
      </c>
      <c r="AB6" s="35">
        <f t="shared" si="4"/>
        <v>27.03</v>
      </c>
      <c r="AC6" s="35">
        <f t="shared" si="4"/>
        <v>49.17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6263.17</v>
      </c>
      <c r="BG6" s="35">
        <f t="shared" ref="BG6:BO6" si="7">IF(BG7="",NA(),BG7)</f>
        <v>5632.36</v>
      </c>
      <c r="BH6" s="35">
        <f t="shared" si="7"/>
        <v>5606.7</v>
      </c>
      <c r="BI6" s="34">
        <f t="shared" si="7"/>
        <v>0</v>
      </c>
      <c r="BJ6" s="35">
        <f t="shared" si="7"/>
        <v>5253.96</v>
      </c>
      <c r="BK6" s="35">
        <f t="shared" si="7"/>
        <v>1197.82</v>
      </c>
      <c r="BL6" s="35">
        <f t="shared" si="7"/>
        <v>1126.77</v>
      </c>
      <c r="BM6" s="35">
        <f t="shared" si="7"/>
        <v>1044.8</v>
      </c>
      <c r="BN6" s="35">
        <f t="shared" si="7"/>
        <v>1081.8</v>
      </c>
      <c r="BO6" s="35">
        <f t="shared" si="7"/>
        <v>974.93</v>
      </c>
      <c r="BP6" s="34" t="str">
        <f>IF(BP7="","",IF(BP7="-","【-】","【"&amp;SUBSTITUTE(TEXT(BP7,"#,##0.00"),"-","△")&amp;"】"))</f>
        <v>【914.53】</v>
      </c>
      <c r="BQ6" s="35">
        <f>IF(BQ7="",NA(),BQ7)</f>
        <v>15.12</v>
      </c>
      <c r="BR6" s="35">
        <f t="shared" ref="BR6:BZ6" si="8">IF(BR7="",NA(),BR7)</f>
        <v>12.34</v>
      </c>
      <c r="BS6" s="35">
        <f t="shared" si="8"/>
        <v>14.99</v>
      </c>
      <c r="BT6" s="35">
        <f t="shared" si="8"/>
        <v>14.51</v>
      </c>
      <c r="BU6" s="35">
        <f t="shared" si="8"/>
        <v>18.05</v>
      </c>
      <c r="BV6" s="35">
        <f t="shared" si="8"/>
        <v>51.03</v>
      </c>
      <c r="BW6" s="35">
        <f t="shared" si="8"/>
        <v>50.9</v>
      </c>
      <c r="BX6" s="35">
        <f t="shared" si="8"/>
        <v>50.82</v>
      </c>
      <c r="BY6" s="35">
        <f t="shared" si="8"/>
        <v>52.19</v>
      </c>
      <c r="BZ6" s="35">
        <f t="shared" si="8"/>
        <v>55.32</v>
      </c>
      <c r="CA6" s="34" t="str">
        <f>IF(CA7="","",IF(CA7="-","【-】","【"&amp;SUBSTITUTE(TEXT(CA7,"#,##0.00"),"-","△")&amp;"】"))</f>
        <v>【55.73】</v>
      </c>
      <c r="CB6" s="35">
        <f>IF(CB7="",NA(),CB7)</f>
        <v>788.36</v>
      </c>
      <c r="CC6" s="35">
        <f t="shared" ref="CC6:CK6" si="9">IF(CC7="",NA(),CC7)</f>
        <v>941.71</v>
      </c>
      <c r="CD6" s="35">
        <f t="shared" si="9"/>
        <v>776.4</v>
      </c>
      <c r="CE6" s="35">
        <f t="shared" si="9"/>
        <v>931.21</v>
      </c>
      <c r="CF6" s="35">
        <f t="shared" si="9"/>
        <v>670.89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34.76</v>
      </c>
      <c r="CN6" s="35">
        <f t="shared" ref="CN6:CV6" si="10">IF(CN7="",NA(),CN7)</f>
        <v>35.32</v>
      </c>
      <c r="CO6" s="35">
        <f t="shared" si="10"/>
        <v>36.06</v>
      </c>
      <c r="CP6" s="35">
        <f t="shared" si="10"/>
        <v>32.159999999999997</v>
      </c>
      <c r="CQ6" s="35">
        <f t="shared" si="10"/>
        <v>34.39</v>
      </c>
      <c r="CR6" s="35">
        <f t="shared" si="10"/>
        <v>54.74</v>
      </c>
      <c r="CS6" s="35">
        <f t="shared" si="10"/>
        <v>53.78</v>
      </c>
      <c r="CT6" s="35">
        <f t="shared" si="10"/>
        <v>53.24</v>
      </c>
      <c r="CU6" s="35">
        <f t="shared" si="10"/>
        <v>52.31</v>
      </c>
      <c r="CV6" s="35">
        <f t="shared" si="10"/>
        <v>60.65</v>
      </c>
      <c r="CW6" s="34" t="str">
        <f>IF(CW7="","",IF(CW7="-","【-】","【"&amp;SUBSTITUTE(TEXT(CW7,"#,##0.00"),"-","△")&amp;"】"))</f>
        <v>【59.15】</v>
      </c>
      <c r="CX6" s="35">
        <f>IF(CX7="",NA(),CX7)</f>
        <v>62.47</v>
      </c>
      <c r="CY6" s="35">
        <f t="shared" ref="CY6:DG6" si="11">IF(CY7="",NA(),CY7)</f>
        <v>64</v>
      </c>
      <c r="CZ6" s="35">
        <f t="shared" si="11"/>
        <v>64.989999999999995</v>
      </c>
      <c r="DA6" s="35">
        <f t="shared" si="11"/>
        <v>66.290000000000006</v>
      </c>
      <c r="DB6" s="35">
        <f t="shared" si="11"/>
        <v>68.87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35076</v>
      </c>
      <c r="D7" s="37">
        <v>47</v>
      </c>
      <c r="E7" s="37">
        <v>17</v>
      </c>
      <c r="F7" s="37">
        <v>5</v>
      </c>
      <c r="G7" s="37">
        <v>0</v>
      </c>
      <c r="H7" s="37" t="s">
        <v>110</v>
      </c>
      <c r="I7" s="37" t="s">
        <v>111</v>
      </c>
      <c r="J7" s="37" t="s">
        <v>112</v>
      </c>
      <c r="K7" s="37" t="s">
        <v>113</v>
      </c>
      <c r="L7" s="37" t="s">
        <v>114</v>
      </c>
      <c r="M7" s="37"/>
      <c r="N7" s="38" t="s">
        <v>115</v>
      </c>
      <c r="O7" s="38" t="s">
        <v>116</v>
      </c>
      <c r="P7" s="38">
        <v>6.46</v>
      </c>
      <c r="Q7" s="38">
        <v>100</v>
      </c>
      <c r="R7" s="38">
        <v>2700</v>
      </c>
      <c r="S7" s="38">
        <v>17515</v>
      </c>
      <c r="T7" s="38">
        <v>302.92</v>
      </c>
      <c r="U7" s="38">
        <v>57.82</v>
      </c>
      <c r="V7" s="38">
        <v>1121</v>
      </c>
      <c r="W7" s="38">
        <v>0.49</v>
      </c>
      <c r="X7" s="38">
        <v>2287.7600000000002</v>
      </c>
      <c r="Y7" s="38">
        <v>32.18</v>
      </c>
      <c r="Z7" s="38">
        <v>23.54</v>
      </c>
      <c r="AA7" s="38">
        <v>28.91</v>
      </c>
      <c r="AB7" s="38">
        <v>27.03</v>
      </c>
      <c r="AC7" s="38">
        <v>49.17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6263.17</v>
      </c>
      <c r="BG7" s="38">
        <v>5632.36</v>
      </c>
      <c r="BH7" s="38">
        <v>5606.7</v>
      </c>
      <c r="BI7" s="38">
        <v>0</v>
      </c>
      <c r="BJ7" s="38">
        <v>5253.96</v>
      </c>
      <c r="BK7" s="38">
        <v>1197.82</v>
      </c>
      <c r="BL7" s="38">
        <v>1126.77</v>
      </c>
      <c r="BM7" s="38">
        <v>1044.8</v>
      </c>
      <c r="BN7" s="38">
        <v>1081.8</v>
      </c>
      <c r="BO7" s="38">
        <v>974.93</v>
      </c>
      <c r="BP7" s="38">
        <v>914.53</v>
      </c>
      <c r="BQ7" s="38">
        <v>15.12</v>
      </c>
      <c r="BR7" s="38">
        <v>12.34</v>
      </c>
      <c r="BS7" s="38">
        <v>14.99</v>
      </c>
      <c r="BT7" s="38">
        <v>14.51</v>
      </c>
      <c r="BU7" s="38">
        <v>18.05</v>
      </c>
      <c r="BV7" s="38">
        <v>51.03</v>
      </c>
      <c r="BW7" s="38">
        <v>50.9</v>
      </c>
      <c r="BX7" s="38">
        <v>50.82</v>
      </c>
      <c r="BY7" s="38">
        <v>52.19</v>
      </c>
      <c r="BZ7" s="38">
        <v>55.32</v>
      </c>
      <c r="CA7" s="38">
        <v>55.73</v>
      </c>
      <c r="CB7" s="38">
        <v>788.36</v>
      </c>
      <c r="CC7" s="38">
        <v>941.71</v>
      </c>
      <c r="CD7" s="38">
        <v>776.4</v>
      </c>
      <c r="CE7" s="38">
        <v>931.21</v>
      </c>
      <c r="CF7" s="38">
        <v>670.89</v>
      </c>
      <c r="CG7" s="38">
        <v>289.60000000000002</v>
      </c>
      <c r="CH7" s="38">
        <v>293.27</v>
      </c>
      <c r="CI7" s="38">
        <v>300.52</v>
      </c>
      <c r="CJ7" s="38">
        <v>296.14</v>
      </c>
      <c r="CK7" s="38">
        <v>283.17</v>
      </c>
      <c r="CL7" s="38">
        <v>276.77999999999997</v>
      </c>
      <c r="CM7" s="38">
        <v>34.76</v>
      </c>
      <c r="CN7" s="38">
        <v>35.32</v>
      </c>
      <c r="CO7" s="38">
        <v>36.06</v>
      </c>
      <c r="CP7" s="38">
        <v>32.159999999999997</v>
      </c>
      <c r="CQ7" s="38">
        <v>34.39</v>
      </c>
      <c r="CR7" s="38">
        <v>54.74</v>
      </c>
      <c r="CS7" s="38">
        <v>53.78</v>
      </c>
      <c r="CT7" s="38">
        <v>53.24</v>
      </c>
      <c r="CU7" s="38">
        <v>52.31</v>
      </c>
      <c r="CV7" s="38">
        <v>60.65</v>
      </c>
      <c r="CW7" s="38">
        <v>59.15</v>
      </c>
      <c r="CX7" s="38">
        <v>62.47</v>
      </c>
      <c r="CY7" s="38">
        <v>64</v>
      </c>
      <c r="CZ7" s="38">
        <v>64.989999999999995</v>
      </c>
      <c r="DA7" s="38">
        <v>66.290000000000006</v>
      </c>
      <c r="DB7" s="38">
        <v>68.87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290</cp:lastModifiedBy>
  <cp:lastPrinted>2018-02-05T23:31:52Z</cp:lastPrinted>
  <dcterms:created xsi:type="dcterms:W3CDTF">2017-12-25T02:24:36Z</dcterms:created>
  <dcterms:modified xsi:type="dcterms:W3CDTF">2018-02-05T23:31:54Z</dcterms:modified>
  <cp:category/>
</cp:coreProperties>
</file>