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C37" i="9"/>
  <c r="CO36" i="9"/>
  <c r="BW36" i="9"/>
  <c r="AM36" i="9"/>
  <c r="C36" i="9"/>
  <c r="CO35" i="9"/>
  <c r="BW35" i="9"/>
  <c r="C35" i="9"/>
  <c r="CO34" i="9"/>
  <c r="BW34"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<sst xmlns="http://schemas.openxmlformats.org/spreadsheetml/2006/main" count="979" uniqueCount="546">
  <si>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</si>
  <si>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</si>
  <si>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</si>
  <si>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</si>
  <si>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</si>
  <si>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</si>
  <si>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</si>
  <si>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</si>
  <si>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</si>
  <si>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</si>
  <si>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</si>
  <si>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</si>
  <si>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</si>
  <si>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</si>
  <si>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</si>
  <si>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</si>
  <si>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</si>
  <si>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</si>
  <si>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</si>
  <si>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</si>
  <si>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</si>
  <si>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</si>
  <si>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</si>
  <si>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</si>
  <si>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</si>
  <si>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</si>
  <si>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</si>
  <si>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</si>
  <si>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</si>
  <si>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</si>
  <si>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</si>
  <si>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</si>
  <si>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</si>
  <si>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</si>
  <si>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</si>
  <si>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</si>
  <si>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</si>
  <si>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</si>
  <si>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</si>
  <si>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</si>
  <si>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</si>
  <si>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</si>
  <si>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</si>
  <si>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</si>
  <si>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</si>
  <si>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</si>
  <si>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</si>
  <si>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</si>
  <si>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</si>
  <si>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</si>
  <si>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</si>
  <si>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</si>
  <si>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</si>
  <si>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</si>
  <si>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</si>
  <si>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</si>
  <si>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</si>
  <si>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</si>
  <si>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</si>
  <si>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</si>
  <si>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</si>
  <si>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</si>
  <si>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</si>
  <si>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</si>
  <si>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</si>
  <si>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</si>
  <si>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</si>
  <si>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</si>
  <si>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</si>
  <si>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</si>
  <si>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</si>
  <si>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</si>
  <si>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</si>
  <si>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</si>
  <si>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</si>
  <si>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</si>
  <si>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</si>
  <si>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</si>
  <si>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</si>
  <si>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</si>
  <si>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</si>
  <si>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</si>
  <si>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</si>
  <si>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</si>
  <si>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</si>
  <si>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</si>
  <si>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</si>
  <si>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</si>
  <si>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</si>
  <si>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</si>
  <si>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</si>
  <si>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</si>
  <si>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</si>
  <si>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</si>
  <si>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</si>
  <si>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</si>
  <si>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</si>
  <si>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</si>
  <si>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</si>
  <si>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</si>
  <si>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</si>
  <si>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</si>
  <si>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</si>
  <si>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</si>
  <si>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</si>
  <si>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</si>
  <si>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</si>
  <si>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</si>
  <si>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</si>
  <si>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</si>
  <si>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</si>
  <si>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</si>
  <si>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</si>
  <si>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</si>
  <si>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</si>
  <si>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</si>
  <si>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</si>
  <si>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</si>
  <si>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</si>
  <si>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</si>
  <si>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</si>
  <si>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</si>
  <si>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</si>
  <si>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</si>
  <si>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</si>
  <si>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</si>
  <si>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</si>
  <si>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</si>
  <si>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</si>
  <si>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</si>
  <si>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</si>
  <si>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</si>
  <si>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</si>
  <si>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</si>
  <si>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</si>
  <si>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</si>
  <si>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</si>
  <si>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</si>
  <si>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</si>
  <si>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</si>
  <si>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</si>
  <si>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</si>
  <si>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</si>
  <si>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</si>
  <si>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</si>
  <si>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</si>
  <si>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</si>
  <si>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</si>
  <si>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</si>
  <si>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</si>
  <si>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</si>
  <si>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</si>
  <si>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</si>
  <si>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</si>
  <si>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</si>
  <si>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</si>
  <si>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</si>
  <si>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</si>
  <si>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</si>
  <si>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</si>
  <si>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</si>
  <si>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</si>
  <si>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</si>
  <si>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</si>
  <si>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</si>
  <si>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</si>
  <si>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</si>
  <si>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</si>
  <si>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</si>
  <si>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</si>
  <si>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</si>
  <si>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</si>
  <si>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</si>
  <si>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</si>
  <si>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</si>
  <si>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</si>
  <si>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</si>
  <si>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</si>
  <si>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</si>
  <si>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</si>
  <si>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</si>
  <si>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</si>
  <si>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</si>
  <si>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</si>
  <si>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</si>
  <si>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</si>
  <si>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</si>
  <si>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</si>
  <si>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</si>
  <si>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</si>
  <si>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</si>
  <si>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</si>
  <si>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</si>
  <si>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</si>
  <si>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</si>
  <si>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</si>
  <si>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岩手県洋野町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</si>
  <si>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</si>
  <si>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</si>
  <si>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</si>
  <si>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</si>
  <si>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</si>
  <si>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</si>
  <si>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</si>
  <si>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</si>
  <si>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</si>
  <si>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</si>
  <si>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</si>
  <si>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</si>
  <si>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</si>
  <si>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</si>
  <si>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</si>
  <si>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</si>
  <si>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</si>
  <si>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</si>
  <si>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</si>
  <si>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</si>
  <si>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</si>
  <si>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</si>
  <si>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</si>
  <si>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</si>
  <si>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</si>
  <si>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</si>
  <si>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</si>
  <si>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</si>
  <si>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</si>
  <si>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</si>
  <si>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</si>
  <si>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</si>
  <si>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</si>
  <si>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</si>
  <si>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</si>
  <si>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</si>
  <si>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</si>
  <si>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</si>
  <si>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</si>
  <si>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</si>
  <si>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</si>
  <si>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</si>
  <si>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</si>
  <si>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</si>
  <si>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</si>
  <si>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</si>
  <si>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</si>
  <si>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</si>
  <si>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</si>
  <si>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</si>
  <si>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</si>
  <si>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</si>
  <si>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</si>
  <si>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</si>
  <si>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</si>
  <si>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</si>
  <si>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</si>
  <si>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</si>
  <si>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</si>
  <si>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</si>
  <si>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</si>
  <si>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</si>
  <si>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</si>
  <si>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</si>
  <si>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</si>
  <si>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</si>
  <si>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</si>
  <si>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</si>
  <si>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</si>
  <si>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</si>
  <si>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</si>
  <si>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</si>
  <si>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</si>
  <si>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</si>
  <si>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</si>
  <si>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</si>
  <si>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</si>
  <si>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</si>
  <si>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</si>
  <si>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</si>
  <si>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</si>
  <si>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</si>
  <si>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</si>
  <si>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</si>
  <si>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</si>
  <si>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</si>
  <si>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</si>
  <si>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</si>
  <si>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</si>
  <si>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</si>
  <si>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</si>
  <si>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</si>
  <si>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</si>
  <si>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</si>
  <si>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</si>
  <si>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</si>
  <si>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</si>
  <si>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</si>
  <si>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</si>
  <si>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</si>
  <si>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</si>
  <si>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</si>
  <si>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</si>
  <si>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</si>
  <si>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</si>
  <si>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</si>
  <si>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</si>
  <si>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</si>
  <si>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</si>
  <si>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</si>
  <si>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</si>
  <si>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</si>
  <si>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</si>
  <si>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</si>
  <si>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</si>
  <si>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</si>
  <si>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</si>
  <si>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</si>
  <si>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</si>
  <si>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</si>
  <si>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</si>
  <si>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</si>
  <si>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</si>
  <si>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</si>
  <si>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</si>
  <si>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</si>
  <si>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</si>
  <si>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</si>
  <si>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</si>
  <si>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</si>
  <si>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</si>
  <si>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</si>
  <si>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</si>
  <si>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</si>
  <si>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</si>
  <si>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</si>
  <si>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</si>
  <si>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</si>
  <si>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</si>
  <si>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</si>
  <si>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</si>
  <si>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</si>
  <si>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</si>
  <si>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</si>
  <si>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</si>
  <si>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</si>
  <si>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</si>
  <si>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</si>
  <si>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</si>
  <si>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岩手県洋野町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</si>
  <si>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</si>
  <si>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</si>
  <si>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</si>
  <si>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</si>
  <si>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</si>
  <si>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</si>
  <si>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</si>
  <si>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</si>
  <si>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</si>
  <si>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</si>
  <si>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</si>
  <si>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</si>
  <si>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</si>
  <si>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</si>
  <si>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</si>
  <si>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</si>
  <si>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</si>
  <si>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</si>
  <si>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</si>
  <si>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</si>
  <si>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</si>
  <si>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</si>
  <si>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</si>
  <si>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</si>
  <si>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</si>
  <si>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</si>
  <si>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</si>
  <si>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</si>
  <si>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</si>
  <si>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</si>
  <si>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</si>
  <si>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</si>
  <si>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</si>
  <si>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</si>
  <si>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</si>
  <si>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</si>
  <si>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</si>
  <si>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介護サービス事業</t>
    <phoneticPr fontId="5"/>
  </si>
  <si>
    <t>病院事業</t>
    <phoneticPr fontId="5"/>
  </si>
  <si>
    <t>法適用企業</t>
    <phoneticPr fontId="5"/>
  </si>
  <si>
    <t>水道事業</t>
    <phoneticPr fontId="5"/>
  </si>
  <si>
    <t>魚市場事業</t>
    <phoneticPr fontId="5"/>
  </si>
  <si>
    <t>法非適用企業</t>
    <phoneticPr fontId="5"/>
  </si>
  <si>
    <t>簡易水道事業</t>
    <phoneticPr fontId="5"/>
  </si>
  <si>
    <t>公共下水道事業</t>
    <phoneticPr fontId="5"/>
  </si>
  <si>
    <t>農業集落排水事業</t>
    <phoneticPr fontId="5"/>
  </si>
  <si>
    <t>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</si>
  <si>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</si>
  <si>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</si>
  <si>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</si>
  <si>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</si>
  <si>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</si>
  <si>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</si>
  <si>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</si>
  <si>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</si>
  <si>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</si>
  <si>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</si>
  <si>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</si>
  <si>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</si>
  <si>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</si>
  <si>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</si>
  <si>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</si>
  <si>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</si>
  <si>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</si>
  <si>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</si>
  <si>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</si>
  <si>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</si>
  <si>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</si>
  <si>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</si>
  <si>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</si>
  <si>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</si>
  <si>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</si>
  <si>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</si>
  <si>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</si>
  <si>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</si>
  <si>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</si>
  <si>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</si>
  <si>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</si>
  <si>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</si>
  <si>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</si>
  <si>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</si>
  <si>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</si>
  <si>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</si>
  <si>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</si>
  <si>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</si>
  <si>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</si>
  <si>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</si>
  <si>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</si>
  <si>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</si>
  <si>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</si>
  <si>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</si>
  <si>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</si>
  <si>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</si>
  <si>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</si>
  <si>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</si>
  <si>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</si>
  <si>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</si>
  <si>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</si>
  <si>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</si>
  <si>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</si>
  <si>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</si>
  <si>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</si>
  <si>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</si>
  <si>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</si>
  <si>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</si>
  <si>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</si>
  <si>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</si>
  <si>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</si>
  <si>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</si>
  <si>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</si>
  <si>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</si>
  <si>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</si>
  <si>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</si>
  <si>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</si>
  <si>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</si>
  <si>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</si>
  <si>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</si>
  <si>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</si>
  <si>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</si>
  <si>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</si>
  <si>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</si>
  <si>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</si>
  <si>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</si>
  <si>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</si>
  <si>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</si>
  <si>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</si>
  <si>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</si>
  <si>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</si>
  <si>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</si>
  <si>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</si>
  <si>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</si>
  <si>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</si>
  <si>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</si>
  <si>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</si>
  <si>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</si>
  <si>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</si>
  <si>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</si>
  <si>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</si>
  <si>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</si>
  <si>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</si>
  <si>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</si>
  <si>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</si>
  <si>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</si>
  <si>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</si>
  <si>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</si>
  <si>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</si>
  <si>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</si>
  <si>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</si>
  <si>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</si>
  <si>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</si>
  <si>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</si>
  <si>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</si>
  <si>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</si>
  <si>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</si>
  <si>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</si>
  <si>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</si>
  <si>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</si>
  <si>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</si>
  <si>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</si>
  <si>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</si>
  <si>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</si>
  <si>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</si>
  <si>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</si>
  <si>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</si>
  <si>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</si>
  <si>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</si>
  <si>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</si>
  <si>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</si>
  <si>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</si>
  <si>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</si>
  <si>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</si>
  <si>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</si>
  <si>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</si>
  <si>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</si>
  <si>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</si>
  <si>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</si>
  <si>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</si>
  <si>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</si>
  <si>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</si>
  <si>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</si>
  <si>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</si>
  <si>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</si>
  <si>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</si>
  <si>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</si>
  <si>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</si>
  <si>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病院事業</t>
  </si>
  <si>
    <t>水道事業</t>
  </si>
  <si>
    <t>一般会計</t>
  </si>
  <si>
    <t>国民健康保険</t>
  </si>
  <si>
    <t>介護サービス事業</t>
  </si>
  <si>
    <t>簡易水道事業</t>
  </si>
  <si>
    <t>国民健康保険診療施設</t>
  </si>
  <si>
    <t>公共下水道事業</t>
  </si>
  <si>
    <t>その他会計（赤字）</t>
  </si>
  <si>
    <t>その他会計（黒字）</t>
  </si>
  <si>
    <t>久慈広域連合</t>
    <rPh sb="0" eb="2">
      <t>クジ</t>
    </rPh>
    <rPh sb="2" eb="4">
      <t>コウイキ</t>
    </rPh>
    <rPh sb="4" eb="6">
      <t>レンゴウ</t>
    </rPh>
    <phoneticPr fontId="2"/>
  </si>
  <si>
    <t>岩手県市町村総合事務組合</t>
    <rPh sb="0" eb="2">
      <t>イワテ</t>
    </rPh>
    <rPh sb="2" eb="3">
      <t>ケン</t>
    </rPh>
    <rPh sb="3" eb="6">
      <t>シチョウソン</t>
    </rPh>
    <rPh sb="6" eb="8">
      <t>ソウゴウ</t>
    </rPh>
    <rPh sb="8" eb="10">
      <t>ジム</t>
    </rPh>
    <rPh sb="10" eb="12">
      <t>クミアイ</t>
    </rPh>
    <phoneticPr fontId="2"/>
  </si>
  <si>
    <t>岩手県後期高齢者医療広域連合</t>
    <rPh sb="0" eb="3">
      <t>イワテケン</t>
    </rPh>
    <rPh sb="3" eb="5">
      <t>コウキ</t>
    </rPh>
    <rPh sb="5" eb="8">
      <t>コウレイシャ</t>
    </rPh>
    <rPh sb="8" eb="10">
      <t>イリョウ</t>
    </rPh>
    <rPh sb="10" eb="12">
      <t>コウイキ</t>
    </rPh>
    <rPh sb="12" eb="14">
      <t>レンゴウ</t>
    </rPh>
    <phoneticPr fontId="2"/>
  </si>
  <si>
    <t>岩手北部広域環境組合</t>
    <rPh sb="0" eb="2">
      <t>イワテ</t>
    </rPh>
    <rPh sb="2" eb="4">
      <t>ホクブ</t>
    </rPh>
    <rPh sb="4" eb="6">
      <t>コウイキ</t>
    </rPh>
    <rPh sb="6" eb="8">
      <t>カンキョウ</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</si>
</sst>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121441</c:v>
                </c:pt>
                <c:pt idx="1">
                  <c:v>179288</c:v>
                </c:pt>
                <c:pt idx="2">
                  <c:v>147058</c:v>
                </c:pt>
                <c:pt idx="3">
                  <c:v>248982</c:v>
                </c:pt>
                <c:pt idx="4">
                  <c:v>238881</c:v>
                </c:pt>
              </c:numCache>
            </c:numRef>
          </c:val>
          <c:smooth val="0"/>
        </c:ser>
        <c:dLbls>
          <c:showLegendKey val="0"/>
          <c:showVal val="0"/>
          <c:showCatName val="0"/>
          <c:showSerName val="0"/>
          <c:showPercent val="0"/>
          <c:showBubbleSize val="0"/>
        </c:dLbls>
        <c:marker val="1"/>
        <c:smooth val="0"/>
        <c:axId val="37705984"/>
        <c:axId val="37745024"/>
      </c:lineChart>
      <c:catAx>
        <c:axId val="37705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45024"/>
        <c:crosses val="autoZero"/>
        <c:auto val="1"/>
        <c:lblAlgn val="ctr"/>
        <c:lblOffset val="100"/>
        <c:tickLblSkip val="1"/>
        <c:tickMarkSkip val="1"/>
        <c:noMultiLvlLbl val="0"/>
      </c:catAx>
      <c:valAx>
        <c:axId val="377450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0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4.75</c:v>
                </c:pt>
                <c:pt idx="1">
                  <c:v>8.3000000000000007</c:v>
                </c:pt>
                <c:pt idx="2">
                  <c:v>6.82</c:v>
                </c:pt>
                <c:pt idx="3">
                  <c:v>6.47</c:v>
                </c:pt>
                <c:pt idx="4">
                  <c:v>7.37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15.15</c:v>
                </c:pt>
                <c:pt idx="1">
                  <c:v>17.5</c:v>
                </c:pt>
                <c:pt idx="2">
                  <c:v>22.66</c:v>
                </c:pt>
                <c:pt idx="3">
                  <c:v>22.55</c:v>
                </c:pt>
                <c:pt idx="4">
                  <c:v>26.67</c:v>
                </c:pt>
              </c:numCache>
            </c:numRef>
          </c:val>
        </c:ser>
        <c:dLbls>
          <c:showLegendKey val="0"/>
          <c:showVal val="0"/>
          <c:showCatName val="0"/>
          <c:showSerName val="0"/>
          <c:showPercent val="0"/>
          <c:showBubbleSize val="0"/>
        </c:dLbls>
        <c:gapWidth val="250"/>
        <c:overlap val="100"/>
        <c:axId val="106212736"/>
        <c:axId val="10621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6.81</c:v>
                </c:pt>
                <c:pt idx="1">
                  <c:v>5.24</c:v>
                </c:pt>
                <c:pt idx="2">
                  <c:v>3.72</c:v>
                </c:pt>
                <c:pt idx="3">
                  <c:v>-0.14000000000000001</c:v>
                </c:pt>
                <c:pt idx="4">
                  <c:v>4.4800000000000004</c:v>
                </c:pt>
              </c:numCache>
            </c:numRef>
          </c:val>
          <c:smooth val="0"/>
        </c:ser>
        <c:dLbls>
          <c:showLegendKey val="0"/>
          <c:showVal val="0"/>
          <c:showCatName val="0"/>
          <c:showSerName val="0"/>
          <c:showPercent val="0"/>
          <c:showBubbleSize val="0"/>
        </c:dLbls>
        <c:marker val="1"/>
        <c:smooth val="0"/>
        <c:axId val="106212736"/>
        <c:axId val="106214912"/>
      </c:lineChart>
      <c:catAx>
        <c:axId val="10621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14912"/>
        <c:crosses val="autoZero"/>
        <c:auto val="1"/>
        <c:lblAlgn val="ctr"/>
        <c:lblOffset val="100"/>
        <c:tickLblSkip val="1"/>
        <c:tickMarkSkip val="1"/>
        <c:noMultiLvlLbl val="0"/>
      </c:catAx>
      <c:valAx>
        <c:axId val="10621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1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0.11</c:v>
                </c:pt>
                <c:pt idx="4">
                  <c:v>#N/A</c:v>
                </c:pt>
                <c:pt idx="5">
                  <c:v>0.05</c:v>
                </c:pt>
                <c:pt idx="6">
                  <c:v>#N/A</c:v>
                </c:pt>
                <c:pt idx="7">
                  <c:v>7.0000000000000007E-2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0.03</c:v>
                </c:pt>
                <c:pt idx="4">
                  <c:v>#N/A</c:v>
                </c:pt>
                <c:pt idx="5">
                  <c:v>7.0000000000000007E-2</c:v>
                </c:pt>
                <c:pt idx="6">
                  <c:v>#N/A</c:v>
                </c:pt>
                <c:pt idx="7">
                  <c:v>7.0000000000000007E-2</c:v>
                </c:pt>
                <c:pt idx="8">
                  <c:v>#N/A</c:v>
                </c:pt>
                <c:pt idx="9">
                  <c:v>7.0000000000000007E-2</c:v>
                </c:pt>
              </c:numCache>
            </c:numRef>
          </c:val>
        </c:ser>
        <c:ser>
          <c:idx val="3"/>
          <c:order val="3"/>
          <c:tx>
            <c:strRef>
              <c:f>データシート!$A$30</c:f>
              <c:strCache>
                <c:ptCount val="1"/>
                <c:pt idx="0">
                  <c:v>国民健康保険診療施設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0.11</c:v>
                </c:pt>
                <c:pt idx="4">
                  <c:v>#N/A</c:v>
                </c:pt>
                <c:pt idx="5">
                  <c:v>7.0000000000000007E-2</c:v>
                </c:pt>
                <c:pt idx="6">
                  <c:v>#N/A</c:v>
                </c:pt>
                <c:pt idx="7">
                  <c:v>0.17</c:v>
                </c:pt>
                <c:pt idx="8">
                  <c:v>#N/A</c:v>
                </c:pt>
                <c:pt idx="9">
                  <c:v>0.09</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0.08</c:v>
                </c:pt>
                <c:pt idx="4">
                  <c:v>#N/A</c:v>
                </c:pt>
                <c:pt idx="5">
                  <c:v>7.0000000000000007E-2</c:v>
                </c:pt>
                <c:pt idx="6">
                  <c:v>#N/A</c:v>
                </c:pt>
                <c:pt idx="7">
                  <c:v>0.11</c:v>
                </c:pt>
                <c:pt idx="8">
                  <c:v>#N/A</c:v>
                </c:pt>
                <c:pt idx="9">
                  <c:v>0.1</c:v>
                </c:pt>
              </c:numCache>
            </c:numRef>
          </c:val>
        </c:ser>
        <c:ser>
          <c:idx val="5"/>
          <c:order val="5"/>
          <c:tx>
            <c:strRef>
              <c:f>データシート!$A$32</c:f>
              <c:strCache>
                <c:ptCount val="1"/>
                <c:pt idx="0">
                  <c:v>介護サービス事業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0.44</c:v>
                </c:pt>
                <c:pt idx="4">
                  <c:v>#N/A</c:v>
                </c:pt>
                <c:pt idx="5">
                  <c:v>0.35</c:v>
                </c:pt>
                <c:pt idx="6">
                  <c:v>#N/A</c:v>
                </c:pt>
                <c:pt idx="7">
                  <c:v>0.28999999999999998</c:v>
                </c:pt>
                <c:pt idx="8">
                  <c:v>#N/A</c:v>
                </c:pt>
                <c:pt idx="9">
                  <c:v>0.49</c:v>
                </c:pt>
              </c:numCache>
            </c:numRef>
          </c:val>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2.33</c:v>
                </c:pt>
                <c:pt idx="2">
                  <c:v>#N/A</c:v>
                </c:pt>
                <c:pt idx="3">
                  <c:v>1.42</c:v>
                </c:pt>
                <c:pt idx="4">
                  <c:v>#N/A</c:v>
                </c:pt>
                <c:pt idx="5">
                  <c:v>1.58</c:v>
                </c:pt>
                <c:pt idx="6">
                  <c:v>#N/A</c:v>
                </c:pt>
                <c:pt idx="7">
                  <c:v>1.54</c:v>
                </c:pt>
                <c:pt idx="8">
                  <c:v>#N/A</c:v>
                </c:pt>
                <c:pt idx="9">
                  <c:v>0.64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4.75</c:v>
                </c:pt>
                <c:pt idx="2">
                  <c:v>#N/A</c:v>
                </c:pt>
                <c:pt idx="3">
                  <c:v>8.2899999999999991</c:v>
                </c:pt>
                <c:pt idx="4">
                  <c:v>#N/A</c:v>
                </c:pt>
                <c:pt idx="5">
                  <c:v>6.82</c:v>
                </c:pt>
                <c:pt idx="6">
                  <c:v>#N/A</c:v>
                </c:pt>
                <c:pt idx="7">
                  <c:v>6.46</c:v>
                </c:pt>
                <c:pt idx="8">
                  <c:v>#N/A</c:v>
                </c:pt>
                <c:pt idx="9">
                  <c:v>7.36</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5.77</c:v>
                </c:pt>
                <c:pt idx="2">
                  <c:v>#N/A</c:v>
                </c:pt>
                <c:pt idx="3">
                  <c:v>6.88</c:v>
                </c:pt>
                <c:pt idx="4">
                  <c:v>#N/A</c:v>
                </c:pt>
                <c:pt idx="5">
                  <c:v>7.49</c:v>
                </c:pt>
                <c:pt idx="6">
                  <c:v>#N/A</c:v>
                </c:pt>
                <c:pt idx="7">
                  <c:v>8.32</c:v>
                </c:pt>
                <c:pt idx="8">
                  <c:v>#N/A</c:v>
                </c:pt>
                <c:pt idx="9">
                  <c:v>9.1999999999999993</c:v>
                </c:pt>
              </c:numCache>
            </c:numRef>
          </c:val>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9.91</c:v>
                </c:pt>
                <c:pt idx="2">
                  <c:v>#N/A</c:v>
                </c:pt>
                <c:pt idx="3">
                  <c:v>11.74</c:v>
                </c:pt>
                <c:pt idx="4">
                  <c:v>#N/A</c:v>
                </c:pt>
                <c:pt idx="5">
                  <c:v>13.13</c:v>
                </c:pt>
                <c:pt idx="6">
                  <c:v>#N/A</c:v>
                </c:pt>
                <c:pt idx="7">
                  <c:v>14.15</c:v>
                </c:pt>
                <c:pt idx="8">
                  <c:v>#N/A</c:v>
                </c:pt>
                <c:pt idx="9">
                  <c:v>17.46</c:v>
                </c:pt>
              </c:numCache>
            </c:numRef>
          </c:val>
        </c:ser>
        <c:dLbls>
          <c:showLegendKey val="0"/>
          <c:showVal val="0"/>
          <c:showCatName val="0"/>
          <c:showSerName val="0"/>
          <c:showPercent val="0"/>
          <c:showBubbleSize val="0"/>
        </c:dLbls>
        <c:gapWidth val="150"/>
        <c:overlap val="100"/>
        <c:axId val="108963328"/>
        <c:axId val="108964864"/>
      </c:barChart>
      <c:catAx>
        <c:axId val="1089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64864"/>
        <c:crosses val="autoZero"/>
        <c:auto val="1"/>
        <c:lblAlgn val="ctr"/>
        <c:lblOffset val="100"/>
        <c:tickLblSkip val="1"/>
        <c:tickMarkSkip val="1"/>
        <c:noMultiLvlLbl val="0"/>
      </c:catAx>
      <c:valAx>
        <c:axId val="1089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6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1196</c:v>
                </c:pt>
                <c:pt idx="5">
                  <c:v>1179</c:v>
                </c:pt>
                <c:pt idx="8">
                  <c:v>1244</c:v>
                </c:pt>
                <c:pt idx="11">
                  <c:v>1252</c:v>
                </c:pt>
                <c:pt idx="14">
                  <c:v>1343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13</c:v>
                </c:pt>
                <c:pt idx="6">
                  <c:v>13</c:v>
                </c:pt>
                <c:pt idx="9">
                  <c:v>13</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507</c:v>
                </c:pt>
                <c:pt idx="3">
                  <c:v>473</c:v>
                </c:pt>
                <c:pt idx="6">
                  <c:v>442</c:v>
                </c:pt>
                <c:pt idx="9">
                  <c:v>462</c:v>
                </c:pt>
                <c:pt idx="12">
                  <c:v>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1320</c:v>
                </c:pt>
                <c:pt idx="3">
                  <c:v>1309</c:v>
                </c:pt>
                <c:pt idx="6">
                  <c:v>1356</c:v>
                </c:pt>
                <c:pt idx="9">
                  <c:v>1359</c:v>
                </c:pt>
                <c:pt idx="12">
                  <c:v>1348</c:v>
                </c:pt>
              </c:numCache>
            </c:numRef>
          </c:val>
        </c:ser>
        <c:dLbls>
          <c:showLegendKey val="0"/>
          <c:showVal val="0"/>
          <c:showCatName val="0"/>
          <c:showSerName val="0"/>
          <c:showPercent val="0"/>
          <c:showBubbleSize val="0"/>
        </c:dLbls>
        <c:gapWidth val="100"/>
        <c:overlap val="100"/>
        <c:axId val="106408960"/>
        <c:axId val="3912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647</c:v>
                </c:pt>
                <c:pt idx="2">
                  <c:v>#N/A</c:v>
                </c:pt>
                <c:pt idx="3">
                  <c:v>#N/A</c:v>
                </c:pt>
                <c:pt idx="4">
                  <c:v>619</c:v>
                </c:pt>
                <c:pt idx="5">
                  <c:v>#N/A</c:v>
                </c:pt>
                <c:pt idx="6">
                  <c:v>#N/A</c:v>
                </c:pt>
                <c:pt idx="7">
                  <c:v>570</c:v>
                </c:pt>
                <c:pt idx="8">
                  <c:v>#N/A</c:v>
                </c:pt>
                <c:pt idx="9">
                  <c:v>#N/A</c:v>
                </c:pt>
                <c:pt idx="10">
                  <c:v>585</c:v>
                </c:pt>
                <c:pt idx="11">
                  <c:v>#N/A</c:v>
                </c:pt>
                <c:pt idx="12">
                  <c:v>#N/A</c:v>
                </c:pt>
                <c:pt idx="13">
                  <c:v>474</c:v>
                </c:pt>
                <c:pt idx="14">
                  <c:v>#N/A</c:v>
                </c:pt>
              </c:numCache>
            </c:numRef>
          </c:val>
          <c:smooth val="0"/>
        </c:ser>
        <c:dLbls>
          <c:showLegendKey val="0"/>
          <c:showVal val="0"/>
          <c:showCatName val="0"/>
          <c:showSerName val="0"/>
          <c:showPercent val="0"/>
          <c:showBubbleSize val="0"/>
        </c:dLbls>
        <c:marker val="1"/>
        <c:smooth val="0"/>
        <c:axId val="106408960"/>
        <c:axId val="39129472"/>
      </c:lineChart>
      <c:catAx>
        <c:axId val="1064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29472"/>
        <c:crosses val="autoZero"/>
        <c:auto val="1"/>
        <c:lblAlgn val="ctr"/>
        <c:lblOffset val="100"/>
        <c:tickLblSkip val="1"/>
        <c:tickMarkSkip val="1"/>
        <c:noMultiLvlLbl val="0"/>
      </c:catAx>
      <c:valAx>
        <c:axId val="3912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12088</c:v>
                </c:pt>
                <c:pt idx="5">
                  <c:v>12370</c:v>
                </c:pt>
                <c:pt idx="8">
                  <c:v>12849</c:v>
                </c:pt>
                <c:pt idx="11">
                  <c:v>12874</c:v>
                </c:pt>
                <c:pt idx="14">
                  <c:v>12695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317</c:v>
                </c:pt>
                <c:pt idx="5">
                  <c:v>311</c:v>
                </c:pt>
                <c:pt idx="8">
                  <c:v>455</c:v>
                </c:pt>
                <c:pt idx="11">
                  <c:v>432</c:v>
                </c:pt>
                <c:pt idx="14">
                  <c:v>950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3522</c:v>
                </c:pt>
                <c:pt idx="5">
                  <c:v>3535</c:v>
                </c:pt>
                <c:pt idx="8">
                  <c:v>3787</c:v>
                </c:pt>
                <c:pt idx="11">
                  <c:v>4330</c:v>
                </c:pt>
                <c:pt idx="14">
                  <c:v>4612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1271</c:v>
                </c:pt>
                <c:pt idx="3">
                  <c:v>1160</c:v>
                </c:pt>
                <c:pt idx="6">
                  <c:v>1066</c:v>
                </c:pt>
                <c:pt idx="9">
                  <c:v>1006</c:v>
                </c:pt>
                <c:pt idx="12">
                  <c:v>811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97</c:v>
                </c:pt>
                <c:pt idx="3">
                  <c:v>83</c:v>
                </c:pt>
                <c:pt idx="6">
                  <c:v>70</c:v>
                </c:pt>
                <c:pt idx="9">
                  <c:v>56</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7364</c:v>
                </c:pt>
                <c:pt idx="3">
                  <c:v>7208</c:v>
                </c:pt>
                <c:pt idx="6">
                  <c:v>6847</c:v>
                </c:pt>
                <c:pt idx="9">
                  <c:v>6475</c:v>
                </c:pt>
                <c:pt idx="12">
                  <c:v>6093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12064</c:v>
                </c:pt>
                <c:pt idx="3">
                  <c:v>11934</c:v>
                </c:pt>
                <c:pt idx="6">
                  <c:v>12601</c:v>
                </c:pt>
                <c:pt idx="9">
                  <c:v>13280</c:v>
                </c:pt>
                <c:pt idx="12">
                  <c:v>14496</c:v>
                </c:pt>
              </c:numCache>
            </c:numRef>
          </c:val>
        </c:ser>
        <c:dLbls>
          <c:showLegendKey val="0"/>
          <c:showVal val="0"/>
          <c:showCatName val="0"/>
          <c:showSerName val="0"/>
          <c:showPercent val="0"/>
          <c:showBubbleSize val="0"/>
        </c:dLbls>
        <c:gapWidth val="100"/>
        <c:overlap val="100"/>
        <c:axId val="106283776"/>
        <c:axId val="106285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4870</c:v>
                </c:pt>
                <c:pt idx="2">
                  <c:v>#N/A</c:v>
                </c:pt>
                <c:pt idx="3">
                  <c:v>#N/A</c:v>
                </c:pt>
                <c:pt idx="4">
                  <c:v>4171</c:v>
                </c:pt>
                <c:pt idx="5">
                  <c:v>#N/A</c:v>
                </c:pt>
                <c:pt idx="6">
                  <c:v>#N/A</c:v>
                </c:pt>
                <c:pt idx="7">
                  <c:v>3494</c:v>
                </c:pt>
                <c:pt idx="8">
                  <c:v>#N/A</c:v>
                </c:pt>
                <c:pt idx="9">
                  <c:v>#N/A</c:v>
                </c:pt>
                <c:pt idx="10">
                  <c:v>3182</c:v>
                </c:pt>
                <c:pt idx="11">
                  <c:v>#N/A</c:v>
                </c:pt>
                <c:pt idx="12">
                  <c:v>#N/A</c:v>
                </c:pt>
                <c:pt idx="13">
                  <c:v>3186</c:v>
                </c:pt>
                <c:pt idx="14">
                  <c:v>#N/A</c:v>
                </c:pt>
              </c:numCache>
            </c:numRef>
          </c:val>
          <c:smooth val="0"/>
        </c:ser>
        <c:dLbls>
          <c:showLegendKey val="0"/>
          <c:showVal val="0"/>
          <c:showCatName val="0"/>
          <c:showSerName val="0"/>
          <c:showPercent val="0"/>
          <c:showBubbleSize val="0"/>
        </c:dLbls>
        <c:marker val="1"/>
        <c:smooth val="0"/>
        <c:axId val="106283776"/>
        <c:axId val="106285696"/>
      </c:lineChart>
      <c:catAx>
        <c:axId val="1062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85696"/>
        <c:crosses val="autoZero"/>
        <c:auto val="1"/>
        <c:lblAlgn val="ctr"/>
        <c:lblOffset val="100"/>
        <c:tickLblSkip val="1"/>
        <c:tickMarkSkip val="1"/>
        <c:noMultiLvlLbl val="0"/>
      </c:catAx>
      <c:valAx>
        <c:axId val="10628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8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18,111
18,045
302.92
14,510,524
13,655,677
504,670
6,851,859
14,496,251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人口の減少（前年同期　△</a:t>
          </a:r>
          <a:r>
            <a:rPr lang="en-US" altLang="ja-JP" sz="1100" b="0" i="0" baseline="0">
              <a:solidFill>
                <a:schemeClr val="dk1"/>
              </a:solidFill>
              <a:effectLst/>
              <a:latin typeface="+mn-lt"/>
              <a:ea typeface="+mn-ea"/>
              <a:cs typeface="+mn-cs"/>
            </a:rPr>
            <a:t>374</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％減）と併せ、農林水産業以外に中心産業がないことから財政基盤が弱く、類似団体平均から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基準財政需要額は、</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年度までの過去</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12,295</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％相当）。基準財政収入額は、同じく</a:t>
          </a:r>
          <a:r>
            <a:rPr lang="en-US" altLang="ja-JP" sz="1100" b="0" i="0" baseline="0">
              <a:solidFill>
                <a:schemeClr val="dk1"/>
              </a:solidFill>
              <a:effectLst/>
              <a:latin typeface="+mn-lt"/>
              <a:ea typeface="+mn-ea"/>
              <a:cs typeface="+mn-cs"/>
            </a:rPr>
            <a:t>83,977</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円増（Ｈ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％相当）となっ</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おり、</a:t>
          </a:r>
          <a:r>
            <a:rPr lang="ja-JP" altLang="en-US" sz="1100" b="0" i="0" baseline="0">
              <a:solidFill>
                <a:schemeClr val="dk1"/>
              </a:solidFill>
              <a:effectLst/>
              <a:latin typeface="+mn-lt"/>
              <a:ea typeface="+mn-ea"/>
              <a:cs typeface="+mn-cs"/>
            </a:rPr>
            <a:t>増減規模が小さかったことから、</a:t>
          </a:r>
          <a:r>
            <a:rPr lang="ja-JP" altLang="ja-JP" sz="1100" b="0" i="0" baseline="0">
              <a:solidFill>
                <a:schemeClr val="dk1"/>
              </a:solidFill>
              <a:effectLst/>
              <a:latin typeface="+mn-lt"/>
              <a:ea typeface="+mn-ea"/>
              <a:cs typeface="+mn-cs"/>
            </a:rPr>
            <a:t>財政力指数</a:t>
          </a:r>
          <a:r>
            <a:rPr lang="ja-JP" altLang="en-US" sz="1100" b="0" i="0" baseline="0">
              <a:solidFill>
                <a:schemeClr val="dk1"/>
              </a:solidFill>
              <a:effectLst/>
              <a:latin typeface="+mn-lt"/>
              <a:ea typeface="+mn-ea"/>
              <a:cs typeface="+mn-cs"/>
            </a:rPr>
            <a:t>に変動を及ぼすものではなかった。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引き続き、自主財源の確保に努めながら、財政の健全化を図る。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7" name="直線コネクタ 66"/>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74083</xdr:rowOff>
    </xdr:to>
    <xdr:cxnSp macro="">
      <xdr:nvCxnSpPr>
        <xdr:cNvPr id="70" name="直線コネクタ 69"/>
        <xdr:cNvCxnSpPr/>
      </xdr:nvCxnSpPr>
      <xdr:spPr>
        <a:xfrm flipV="1">
          <a:off x="3225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74083</xdr:rowOff>
    </xdr:to>
    <xdr:cxnSp macro="">
      <xdr:nvCxnSpPr>
        <xdr:cNvPr id="73" name="直線コネクタ 72"/>
        <xdr:cNvCxnSpPr/>
      </xdr:nvCxnSpPr>
      <xdr:spPr>
        <a:xfrm>
          <a:off x="2336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33867</xdr:rowOff>
    </xdr:to>
    <xdr:cxnSp macro="">
      <xdr:nvCxnSpPr>
        <xdr:cNvPr id="76" name="直線コネクタ 75"/>
        <xdr:cNvCxnSpPr/>
      </xdr:nvCxnSpPr>
      <xdr:spPr>
        <a:xfrm>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6" name="円/楕円 85"/>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7"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0" name="円/楕円 89"/>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1" name="テキスト ボックス 90"/>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2" name="円/楕円 91"/>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3" name="テキスト ボックス 92"/>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と比較して増減が無く、</a:t>
          </a:r>
          <a:r>
            <a:rPr lang="ja-JP" altLang="ja-JP" sz="1100" b="0" i="0" baseline="0">
              <a:solidFill>
                <a:schemeClr val="dk1"/>
              </a:solidFill>
              <a:effectLst/>
              <a:latin typeface="+mn-lt"/>
              <a:ea typeface="+mn-ea"/>
              <a:cs typeface="+mn-cs"/>
            </a:rPr>
            <a:t>類似団体平均から</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類似団体との差異は減少したものの、本町の改善が要因ではない。</a:t>
          </a:r>
          <a:endParaRPr lang="ja-JP" altLang="ja-JP" sz="1400">
            <a:effectLst/>
          </a:endParaRPr>
        </a:p>
        <a:p>
          <a:pPr rtl="0"/>
          <a:r>
            <a:rPr lang="ja-JP" altLang="ja-JP" sz="1100" b="0" i="0" baseline="0">
              <a:solidFill>
                <a:schemeClr val="dk1"/>
              </a:solidFill>
              <a:effectLst/>
              <a:latin typeface="+mn-lt"/>
              <a:ea typeface="+mn-ea"/>
              <a:cs typeface="+mn-cs"/>
            </a:rPr>
            <a:t>　歳入では、地方税が</a:t>
          </a:r>
          <a:r>
            <a:rPr lang="en-US" altLang="ja-JP" sz="1100" b="0" i="0" baseline="0">
              <a:solidFill>
                <a:schemeClr val="dk1"/>
              </a:solidFill>
              <a:effectLst/>
              <a:latin typeface="+mn-lt"/>
              <a:ea typeface="+mn-ea"/>
              <a:cs typeface="+mn-cs"/>
            </a:rPr>
            <a:t>38,867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％）増となったものの、普通交付税が</a:t>
          </a:r>
          <a:r>
            <a:rPr lang="en-US" altLang="ja-JP" sz="1100" b="0" i="0" baseline="0">
              <a:solidFill>
                <a:schemeClr val="dk1"/>
              </a:solidFill>
              <a:effectLst/>
              <a:latin typeface="+mn-lt"/>
              <a:ea typeface="+mn-ea"/>
              <a:cs typeface="+mn-cs"/>
            </a:rPr>
            <a:t>68,210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％）減、地方譲与税が</a:t>
          </a:r>
          <a:r>
            <a:rPr lang="en-US" altLang="ja-JP" sz="1100" b="0" i="0" baseline="0">
              <a:solidFill>
                <a:schemeClr val="dk1"/>
              </a:solidFill>
              <a:effectLst/>
              <a:latin typeface="+mn-lt"/>
              <a:ea typeface="+mn-ea"/>
              <a:cs typeface="+mn-cs"/>
            </a:rPr>
            <a:t>5,548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％）減などにより、全体で</a:t>
          </a:r>
          <a:r>
            <a:rPr lang="en-US" altLang="ja-JP" sz="1100" b="0" i="0" baseline="0">
              <a:solidFill>
                <a:schemeClr val="dk1"/>
              </a:solidFill>
              <a:effectLst/>
              <a:latin typeface="+mn-lt"/>
              <a:ea typeface="+mn-ea"/>
              <a:cs typeface="+mn-cs"/>
            </a:rPr>
            <a:t>1,682,186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％）減となった。</a:t>
          </a:r>
          <a:endParaRPr lang="ja-JP" altLang="ja-JP" sz="1400">
            <a:effectLst/>
          </a:endParaRPr>
        </a:p>
        <a:p>
          <a:pPr rtl="0"/>
          <a:r>
            <a:rPr lang="ja-JP" altLang="ja-JP" sz="1100" b="0" i="0" baseline="0">
              <a:solidFill>
                <a:schemeClr val="dk1"/>
              </a:solidFill>
              <a:effectLst/>
              <a:latin typeface="+mn-lt"/>
              <a:ea typeface="+mn-ea"/>
              <a:cs typeface="+mn-cs"/>
            </a:rPr>
            <a:t>　歳出では、</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件費が</a:t>
          </a:r>
          <a:r>
            <a:rPr lang="en-US" altLang="ja-JP" sz="1100" b="0" i="0" baseline="0">
              <a:solidFill>
                <a:schemeClr val="dk1"/>
              </a:solidFill>
              <a:effectLst/>
              <a:latin typeface="+mn-lt"/>
              <a:ea typeface="+mn-ea"/>
              <a:cs typeface="+mn-cs"/>
            </a:rPr>
            <a:t>50,889</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79,602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、公債費が</a:t>
          </a:r>
          <a:r>
            <a:rPr lang="en-US" altLang="ja-JP" sz="1100" b="0" i="0" baseline="0">
              <a:solidFill>
                <a:schemeClr val="dk1"/>
              </a:solidFill>
              <a:effectLst/>
              <a:latin typeface="+mn-lt"/>
              <a:ea typeface="+mn-ea"/>
              <a:cs typeface="+mn-cs"/>
            </a:rPr>
            <a:t>8,368</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などにより、</a:t>
          </a:r>
          <a:r>
            <a:rPr lang="ja-JP" altLang="en-US" sz="1100" b="0" i="0" baseline="0">
              <a:solidFill>
                <a:schemeClr val="dk1"/>
              </a:solidFill>
              <a:effectLst/>
              <a:latin typeface="+mn-lt"/>
              <a:ea typeface="+mn-ea"/>
              <a:cs typeface="+mn-cs"/>
            </a:rPr>
            <a:t>義務的経費が増加しており、経常収支比率を改善できない要因となっている。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65</xdr:row>
      <xdr:rowOff>44873</xdr:rowOff>
    </xdr:to>
    <xdr:cxnSp macro="">
      <xdr:nvCxnSpPr>
        <xdr:cNvPr id="130" name="直線コネクタ 129"/>
        <xdr:cNvCxnSpPr/>
      </xdr:nvCxnSpPr>
      <xdr:spPr>
        <a:xfrm>
          <a:off x="4114800" y="1118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1"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44873</xdr:rowOff>
    </xdr:to>
    <xdr:cxnSp macro="">
      <xdr:nvCxnSpPr>
        <xdr:cNvPr id="133" name="直線コネクタ 132"/>
        <xdr:cNvCxnSpPr/>
      </xdr:nvCxnSpPr>
      <xdr:spPr>
        <a:xfrm>
          <a:off x="3225800" y="1114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5" name="テキスト ボックス 134"/>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168063</xdr:rowOff>
    </xdr:to>
    <xdr:cxnSp macro="">
      <xdr:nvCxnSpPr>
        <xdr:cNvPr id="136" name="直線コネクタ 135"/>
        <xdr:cNvCxnSpPr/>
      </xdr:nvCxnSpPr>
      <xdr:spPr>
        <a:xfrm>
          <a:off x="2336800" y="110845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38" name="テキスト ボックス 137"/>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130387</xdr:rowOff>
    </xdr:from>
    <xdr:to>
      <xdr:col>3</xdr:col>
      <xdr:colOff>279400</xdr:colOff>
      <xdr:row>64</xdr:row>
      <xdr:rowOff>111760</xdr:rowOff>
    </xdr:to>
    <xdr:cxnSp macro="">
      <xdr:nvCxnSpPr>
        <xdr:cNvPr id="139" name="直線コネクタ 138"/>
        <xdr:cNvCxnSpPr/>
      </xdr:nvCxnSpPr>
      <xdr:spPr>
        <a:xfrm>
          <a:off x="1447800" y="109317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110931</xdr:rowOff>
    </xdr:from>
    <xdr:ext cx="762000" cy="259045"/>
    <xdr:sp macro="" textlink="">
      <xdr:nvSpPr>
        <xdr:cNvPr id="141" name="テキスト ボックス 140"/>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43" name="テキスト ボックス 142"/>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9" name="円/楕円 148"/>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0"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1" name="円/楕円 150"/>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52" name="テキスト ボックス 151"/>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3" name="円/楕円 152"/>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4" name="テキスト ボックス 153"/>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5" name="円/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7" name="円/楕円 156"/>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8" name="テキスト ボックス 157"/>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[179,304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１人当たり決算額が大きく減少し、</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との差が僅かとなった。</a:t>
          </a:r>
          <a:endParaRPr lang="ja-JP" altLang="ja-JP" sz="1400">
            <a:effectLst/>
          </a:endParaRPr>
        </a:p>
        <a:p>
          <a:pPr rtl="0"/>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人件費は、退職手当負担金率の増（</a:t>
          </a:r>
          <a:r>
            <a:rPr lang="en-US" altLang="ja-JP" sz="1100">
              <a:solidFill>
                <a:schemeClr val="dk1"/>
              </a:solidFill>
              <a:effectLst/>
              <a:latin typeface="+mn-lt"/>
              <a:ea typeface="+mn-ea"/>
              <a:cs typeface="+mn-cs"/>
            </a:rPr>
            <a:t>140/1000</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194/1000</a:t>
          </a:r>
          <a:r>
            <a:rPr lang="ja-JP" altLang="en-US" sz="1100">
              <a:solidFill>
                <a:schemeClr val="dk1"/>
              </a:solidFill>
              <a:effectLst/>
              <a:latin typeface="+mn-lt"/>
              <a:ea typeface="+mn-ea"/>
              <a:cs typeface="+mn-cs"/>
            </a:rPr>
            <a:t>）により退職手当組合負担金が</a:t>
          </a:r>
          <a:r>
            <a:rPr lang="en-US" altLang="ja-JP" sz="1100">
              <a:solidFill>
                <a:schemeClr val="dk1"/>
              </a:solidFill>
              <a:effectLst/>
              <a:latin typeface="+mn-lt"/>
              <a:ea typeface="+mn-ea"/>
              <a:cs typeface="+mn-cs"/>
            </a:rPr>
            <a:t>37,905</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29.4</a:t>
          </a:r>
          <a:r>
            <a:rPr lang="ja-JP" altLang="en-US" sz="1100">
              <a:solidFill>
                <a:schemeClr val="dk1"/>
              </a:solidFill>
              <a:effectLst/>
              <a:latin typeface="+mn-lt"/>
              <a:ea typeface="+mn-ea"/>
              <a:cs typeface="+mn-cs"/>
            </a:rPr>
            <a:t>％）増、消防団員の増等に伴い委員等報酬が</a:t>
          </a:r>
          <a:r>
            <a:rPr lang="en-US" altLang="ja-JP" sz="1100">
              <a:solidFill>
                <a:schemeClr val="dk1"/>
              </a:solidFill>
              <a:effectLst/>
              <a:latin typeface="+mn-lt"/>
              <a:ea typeface="+mn-ea"/>
              <a:cs typeface="+mn-cs"/>
            </a:rPr>
            <a:t>4,777</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％）増等により、人件費全体で</a:t>
          </a:r>
          <a:r>
            <a:rPr lang="en-US" altLang="ja-JP" sz="1100">
              <a:solidFill>
                <a:schemeClr val="dk1"/>
              </a:solidFill>
              <a:effectLst/>
              <a:latin typeface="+mn-lt"/>
              <a:ea typeface="+mn-ea"/>
              <a:cs typeface="+mn-cs"/>
            </a:rPr>
            <a:t>50,889</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％）増となっている。</a:t>
          </a:r>
          <a:endParaRPr lang="ja-JP" altLang="ja-JP" sz="1400">
            <a:effectLst/>
          </a:endParaRPr>
        </a:p>
        <a:p>
          <a:pPr rtl="0"/>
          <a:r>
            <a:rPr lang="ja-JP" altLang="en-US" sz="1100">
              <a:solidFill>
                <a:schemeClr val="dk1"/>
              </a:solidFill>
              <a:effectLst/>
              <a:latin typeface="+mn-lt"/>
              <a:ea typeface="+mn-ea"/>
              <a:cs typeface="+mn-cs"/>
            </a:rPr>
            <a:t>　一方、物件費は、緊急雇用対策事業の減により労働費分が</a:t>
          </a:r>
          <a:r>
            <a:rPr lang="en-US" altLang="ja-JP" sz="1100">
              <a:solidFill>
                <a:schemeClr val="dk1"/>
              </a:solidFill>
              <a:effectLst/>
              <a:latin typeface="+mn-lt"/>
              <a:ea typeface="+mn-ea"/>
              <a:cs typeface="+mn-cs"/>
            </a:rPr>
            <a:t>121,801</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63.9</a:t>
          </a:r>
          <a:r>
            <a:rPr lang="ja-JP" altLang="en-US" sz="1100">
              <a:solidFill>
                <a:schemeClr val="dk1"/>
              </a:solidFill>
              <a:effectLst/>
              <a:latin typeface="+mn-lt"/>
              <a:ea typeface="+mn-ea"/>
              <a:cs typeface="+mn-cs"/>
            </a:rPr>
            <a:t>％）減、復興交付金事業の減等により水産業分が</a:t>
          </a:r>
          <a:r>
            <a:rPr lang="en-US" altLang="ja-JP" sz="1100">
              <a:solidFill>
                <a:schemeClr val="dk1"/>
              </a:solidFill>
              <a:effectLst/>
              <a:latin typeface="+mn-lt"/>
              <a:ea typeface="+mn-ea"/>
              <a:cs typeface="+mn-cs"/>
            </a:rPr>
            <a:t>12,546</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30.7</a:t>
          </a:r>
          <a:r>
            <a:rPr lang="ja-JP" altLang="en-US" sz="1100">
              <a:solidFill>
                <a:schemeClr val="dk1"/>
              </a:solidFill>
              <a:effectLst/>
              <a:latin typeface="+mn-lt"/>
              <a:ea typeface="+mn-ea"/>
              <a:cs typeface="+mn-cs"/>
            </a:rPr>
            <a:t>％）減等で、物件費全体で</a:t>
          </a:r>
          <a:r>
            <a:rPr lang="en-US" altLang="ja-JP" sz="1100">
              <a:solidFill>
                <a:schemeClr val="dk1"/>
              </a:solidFill>
              <a:effectLst/>
              <a:latin typeface="+mn-lt"/>
              <a:ea typeface="+mn-ea"/>
              <a:cs typeface="+mn-cs"/>
            </a:rPr>
            <a:t>432,632</a:t>
          </a:r>
          <a:r>
            <a:rPr lang="ja-JP" altLang="en-US"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21.7</a:t>
          </a:r>
          <a:r>
            <a:rPr lang="ja-JP" altLang="en-US" sz="1100">
              <a:solidFill>
                <a:schemeClr val="dk1"/>
              </a:solidFill>
              <a:effectLst/>
              <a:latin typeface="+mn-lt"/>
              <a:ea typeface="+mn-ea"/>
              <a:cs typeface="+mn-cs"/>
            </a:rPr>
            <a:t>％）減となっている。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人件費で増加しているものの、物件費の減少がそれを上回り、１人当たりの決算額としては大きく減少した。</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33471</xdr:rowOff>
    </xdr:from>
    <xdr:to>
      <xdr:col>7</xdr:col>
      <xdr:colOff>152400</xdr:colOff>
      <xdr:row>83</xdr:row>
      <xdr:rowOff>154087</xdr:rowOff>
    </xdr:to>
    <xdr:cxnSp macro="">
      <xdr:nvCxnSpPr>
        <xdr:cNvPr id="191" name="直線コネクタ 190"/>
        <xdr:cNvCxnSpPr/>
      </xdr:nvCxnSpPr>
      <xdr:spPr>
        <a:xfrm flipV="1">
          <a:off x="4114800" y="14263821"/>
          <a:ext cx="838200" cy="12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101054</xdr:rowOff>
    </xdr:from>
    <xdr:to>
      <xdr:col>6</xdr:col>
      <xdr:colOff>0</xdr:colOff>
      <xdr:row>83</xdr:row>
      <xdr:rowOff>154087</xdr:rowOff>
    </xdr:to>
    <xdr:cxnSp macro="">
      <xdr:nvCxnSpPr>
        <xdr:cNvPr id="194" name="直線コネクタ 193"/>
        <xdr:cNvCxnSpPr/>
      </xdr:nvCxnSpPr>
      <xdr:spPr>
        <a:xfrm>
          <a:off x="3225800" y="14331404"/>
          <a:ext cx="889000" cy="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31618</xdr:rowOff>
    </xdr:from>
    <xdr:to>
      <xdr:col>4</xdr:col>
      <xdr:colOff>482600</xdr:colOff>
      <xdr:row>83</xdr:row>
      <xdr:rowOff>101054</xdr:rowOff>
    </xdr:to>
    <xdr:cxnSp macro="">
      <xdr:nvCxnSpPr>
        <xdr:cNvPr id="197" name="直線コネクタ 196"/>
        <xdr:cNvCxnSpPr/>
      </xdr:nvCxnSpPr>
      <xdr:spPr>
        <a:xfrm>
          <a:off x="2336800" y="14261968"/>
          <a:ext cx="889000" cy="6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138712</xdr:rowOff>
    </xdr:from>
    <xdr:to>
      <xdr:col>3</xdr:col>
      <xdr:colOff>279400</xdr:colOff>
      <xdr:row>83</xdr:row>
      <xdr:rowOff>31618</xdr:rowOff>
    </xdr:to>
    <xdr:cxnSp macro="">
      <xdr:nvCxnSpPr>
        <xdr:cNvPr id="200" name="直線コネクタ 199"/>
        <xdr:cNvCxnSpPr/>
      </xdr:nvCxnSpPr>
      <xdr:spPr>
        <a:xfrm>
          <a:off x="1447800" y="14197612"/>
          <a:ext cx="889000" cy="6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154121</xdr:rowOff>
    </xdr:from>
    <xdr:to>
      <xdr:col>7</xdr:col>
      <xdr:colOff>203200</xdr:colOff>
      <xdr:row>83</xdr:row>
      <xdr:rowOff>84271</xdr:rowOff>
    </xdr:to>
    <xdr:sp macro="" textlink="">
      <xdr:nvSpPr>
        <xdr:cNvPr id="210" name="円/楕円 209"/>
        <xdr:cNvSpPr/>
      </xdr:nvSpPr>
      <xdr:spPr>
        <a:xfrm>
          <a:off x="4902200" y="142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126198</xdr:rowOff>
    </xdr:from>
    <xdr:ext cx="762000" cy="259045"/>
    <xdr:sp macro="" textlink="">
      <xdr:nvSpPr>
        <xdr:cNvPr id="211" name="人件費・物件費等の状況該当値テキスト"/>
        <xdr:cNvSpPr txBox="1"/>
      </xdr:nvSpPr>
      <xdr:spPr>
        <a:xfrm>
          <a:off x="5041900" y="1418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179,304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103287</xdr:rowOff>
    </xdr:from>
    <xdr:to>
      <xdr:col>6</xdr:col>
      <xdr:colOff>50800</xdr:colOff>
      <xdr:row>84</xdr:row>
      <xdr:rowOff>33437</xdr:rowOff>
    </xdr:to>
    <xdr:sp macro="" textlink="">
      <xdr:nvSpPr>
        <xdr:cNvPr id="212" name="円/楕円 211"/>
        <xdr:cNvSpPr/>
      </xdr:nvSpPr>
      <xdr:spPr>
        <a:xfrm>
          <a:off x="4064000" y="143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18214</xdr:rowOff>
    </xdr:from>
    <xdr:ext cx="736600" cy="259045"/>
    <xdr:sp macro="" textlink="">
      <xdr:nvSpPr>
        <xdr:cNvPr id="213" name="テキスト ボックス 212"/>
        <xdr:cNvSpPr txBox="1"/>
      </xdr:nvSpPr>
      <xdr:spPr>
        <a:xfrm>
          <a:off x="3733800" y="1442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50254</xdr:rowOff>
    </xdr:from>
    <xdr:to>
      <xdr:col>4</xdr:col>
      <xdr:colOff>533400</xdr:colOff>
      <xdr:row>83</xdr:row>
      <xdr:rowOff>151854</xdr:rowOff>
    </xdr:to>
    <xdr:sp macro="" textlink="">
      <xdr:nvSpPr>
        <xdr:cNvPr id="214" name="円/楕円 213"/>
        <xdr:cNvSpPr/>
      </xdr:nvSpPr>
      <xdr:spPr>
        <a:xfrm>
          <a:off x="3175000" y="142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136631</xdr:rowOff>
    </xdr:from>
    <xdr:ext cx="762000" cy="259045"/>
    <xdr:sp macro="" textlink="">
      <xdr:nvSpPr>
        <xdr:cNvPr id="215" name="テキスト ボックス 214"/>
        <xdr:cNvSpPr txBox="1"/>
      </xdr:nvSpPr>
      <xdr:spPr>
        <a:xfrm>
          <a:off x="2844800" y="1436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193,308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152268</xdr:rowOff>
    </xdr:from>
    <xdr:to>
      <xdr:col>3</xdr:col>
      <xdr:colOff>330200</xdr:colOff>
      <xdr:row>83</xdr:row>
      <xdr:rowOff>82418</xdr:rowOff>
    </xdr:to>
    <xdr:sp macro="" textlink="">
      <xdr:nvSpPr>
        <xdr:cNvPr id="216" name="円/楕円 215"/>
        <xdr:cNvSpPr/>
      </xdr:nvSpPr>
      <xdr:spPr>
        <a:xfrm>
          <a:off x="2286000" y="142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67195</xdr:rowOff>
    </xdr:from>
    <xdr:ext cx="762000" cy="259045"/>
    <xdr:sp macro="" textlink="">
      <xdr:nvSpPr>
        <xdr:cNvPr id="217" name="テキスト ボックス 216"/>
        <xdr:cNvSpPr txBox="1"/>
      </xdr:nvSpPr>
      <xdr:spPr>
        <a:xfrm>
          <a:off x="1955800" y="1429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87912</xdr:rowOff>
    </xdr:from>
    <xdr:to>
      <xdr:col>2</xdr:col>
      <xdr:colOff>127000</xdr:colOff>
      <xdr:row>83</xdr:row>
      <xdr:rowOff>18062</xdr:rowOff>
    </xdr:to>
    <xdr:sp macro="" textlink="">
      <xdr:nvSpPr>
        <xdr:cNvPr id="218" name="円/楕円 217"/>
        <xdr:cNvSpPr/>
      </xdr:nvSpPr>
      <xdr:spPr>
        <a:xfrm>
          <a:off x="1397000" y="141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2839</xdr:rowOff>
    </xdr:from>
    <xdr:ext cx="762000" cy="259045"/>
    <xdr:sp macro="" textlink="">
      <xdr:nvSpPr>
        <xdr:cNvPr id="219" name="テキスト ボックス 218"/>
        <xdr:cNvSpPr txBox="1"/>
      </xdr:nvSpPr>
      <xdr:spPr>
        <a:xfrm>
          <a:off x="1066800" y="142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管理職手当の抑制等の継続や合併時の特殊勤務手当の廃止及び継続検討等により類似団体平均を</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年度に、国の給与が引き下げられたことに伴いラスパイレス指数は</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ポイント上がっていたが、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年度に引き下げ前の給与に戻ったため、それに併せて指数が変動したものである。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年度においては、退職手当負担金率の増改定（</a:t>
          </a:r>
          <a:r>
            <a:rPr lang="en-US" altLang="ja-JP" sz="1100" b="0" i="0" baseline="0">
              <a:solidFill>
                <a:schemeClr val="dk1"/>
              </a:solidFill>
              <a:effectLst/>
              <a:latin typeface="+mn-lt"/>
              <a:ea typeface="+mn-ea"/>
              <a:cs typeface="+mn-cs"/>
            </a:rPr>
            <a:t>140/1000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194/1000</a:t>
          </a:r>
          <a:r>
            <a:rPr lang="ja-JP" altLang="en-US" sz="1100" b="0" i="0" baseline="0">
              <a:solidFill>
                <a:schemeClr val="dk1"/>
              </a:solidFill>
              <a:effectLst/>
              <a:latin typeface="+mn-lt"/>
              <a:ea typeface="+mn-ea"/>
              <a:cs typeface="+mn-cs"/>
            </a:rPr>
            <a:t>）等により、人件費総額として</a:t>
          </a:r>
          <a:r>
            <a:rPr lang="en-US" altLang="ja-JP" sz="1100" b="0" i="0" baseline="0">
              <a:solidFill>
                <a:schemeClr val="dk1"/>
              </a:solidFill>
              <a:effectLst/>
              <a:latin typeface="+mn-lt"/>
              <a:ea typeface="+mn-ea"/>
              <a:cs typeface="+mn-cs"/>
            </a:rPr>
            <a:t>50,889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％）の増となったことが、指数向上に寄与しているものと考えている。</a:t>
          </a:r>
          <a:endParaRPr lang="ja-JP" altLang="ja-JP" sz="1400">
            <a:effectLst/>
          </a:endParaRPr>
        </a:p>
        <a:p>
          <a:pPr rtl="0"/>
          <a:r>
            <a:rPr lang="ja-JP" altLang="ja-JP" sz="1100" b="0" i="0" baseline="0">
              <a:solidFill>
                <a:schemeClr val="dk1"/>
              </a:solidFill>
              <a:effectLst/>
              <a:latin typeface="+mn-lt"/>
              <a:ea typeface="+mn-ea"/>
              <a:cs typeface="+mn-cs"/>
            </a:rPr>
            <a:t>　適正な定員管理と併せ、総人件費の削減に努めていく。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81</xdr:row>
      <xdr:rowOff>154516</xdr:rowOff>
    </xdr:to>
    <xdr:cxnSp macro="">
      <xdr:nvCxnSpPr>
        <xdr:cNvPr id="253" name="直線コネクタ 252"/>
        <xdr:cNvCxnSpPr/>
      </xdr:nvCxnSpPr>
      <xdr:spPr>
        <a:xfrm>
          <a:off x="16179800" y="13814072"/>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98072</xdr:rowOff>
    </xdr:from>
    <xdr:to>
      <xdr:col>23</xdr:col>
      <xdr:colOff>406400</xdr:colOff>
      <xdr:row>86</xdr:row>
      <xdr:rowOff>128411</xdr:rowOff>
    </xdr:to>
    <xdr:cxnSp macro="">
      <xdr:nvCxnSpPr>
        <xdr:cNvPr id="256" name="直線コネクタ 255"/>
        <xdr:cNvCxnSpPr/>
      </xdr:nvCxnSpPr>
      <xdr:spPr>
        <a:xfrm flipV="1">
          <a:off x="15290800" y="13814072"/>
          <a:ext cx="889000" cy="10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128411</xdr:rowOff>
    </xdr:from>
    <xdr:to>
      <xdr:col>22</xdr:col>
      <xdr:colOff>203200</xdr:colOff>
      <xdr:row>86</xdr:row>
      <xdr:rowOff>155222</xdr:rowOff>
    </xdr:to>
    <xdr:cxnSp macro="">
      <xdr:nvCxnSpPr>
        <xdr:cNvPr id="259" name="直線コネクタ 258"/>
        <xdr:cNvCxnSpPr/>
      </xdr:nvCxnSpPr>
      <xdr:spPr>
        <a:xfrm flipV="1">
          <a:off x="14401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138289</xdr:rowOff>
    </xdr:from>
    <xdr:to>
      <xdr:col>21</xdr:col>
      <xdr:colOff>0</xdr:colOff>
      <xdr:row>86</xdr:row>
      <xdr:rowOff>155222</xdr:rowOff>
    </xdr:to>
    <xdr:cxnSp macro="">
      <xdr:nvCxnSpPr>
        <xdr:cNvPr id="262" name="直線コネクタ 261"/>
        <xdr:cNvCxnSpPr/>
      </xdr:nvCxnSpPr>
      <xdr:spPr>
        <a:xfrm>
          <a:off x="13512800" y="13854289"/>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91316</xdr:rowOff>
    </xdr:from>
    <xdr:ext cx="762000" cy="259045"/>
    <xdr:sp macro="" textlink="">
      <xdr:nvSpPr>
        <xdr:cNvPr id="266" name="テキスト ボックス 265"/>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2" name="円/楕円 271"/>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3"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47272</xdr:rowOff>
    </xdr:from>
    <xdr:to>
      <xdr:col>23</xdr:col>
      <xdr:colOff>457200</xdr:colOff>
      <xdr:row>80</xdr:row>
      <xdr:rowOff>148872</xdr:rowOff>
    </xdr:to>
    <xdr:sp macro="" textlink="">
      <xdr:nvSpPr>
        <xdr:cNvPr id="274" name="円/楕円 273"/>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159049</xdr:rowOff>
    </xdr:from>
    <xdr:ext cx="736600" cy="259045"/>
    <xdr:sp macro="" textlink="">
      <xdr:nvSpPr>
        <xdr:cNvPr id="275" name="テキスト ボックス 274"/>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77611</xdr:rowOff>
    </xdr:from>
    <xdr:to>
      <xdr:col>22</xdr:col>
      <xdr:colOff>254000</xdr:colOff>
      <xdr:row>87</xdr:row>
      <xdr:rowOff>7761</xdr:rowOff>
    </xdr:to>
    <xdr:sp macro="" textlink="">
      <xdr:nvSpPr>
        <xdr:cNvPr id="276" name="円/楕円 275"/>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17938</xdr:rowOff>
    </xdr:from>
    <xdr:ext cx="762000" cy="259045"/>
    <xdr:sp macro="" textlink="">
      <xdr:nvSpPr>
        <xdr:cNvPr id="277" name="テキスト ボックス 276"/>
        <xdr:cNvSpPr txBox="1"/>
      </xdr:nvSpPr>
      <xdr:spPr>
        <a:xfrm>
          <a:off x="14909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104422</xdr:rowOff>
    </xdr:from>
    <xdr:to>
      <xdr:col>21</xdr:col>
      <xdr:colOff>50800</xdr:colOff>
      <xdr:row>87</xdr:row>
      <xdr:rowOff>34572</xdr:rowOff>
    </xdr:to>
    <xdr:sp macro="" textlink="">
      <xdr:nvSpPr>
        <xdr:cNvPr id="278" name="円/楕円 277"/>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44749</xdr:rowOff>
    </xdr:from>
    <xdr:ext cx="762000" cy="259045"/>
    <xdr:sp macro="" textlink="">
      <xdr:nvSpPr>
        <xdr:cNvPr id="279" name="テキスト ボックス 278"/>
        <xdr:cNvSpPr txBox="1"/>
      </xdr:nvSpPr>
      <xdr:spPr>
        <a:xfrm>
          <a:off x="14020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87489</xdr:rowOff>
    </xdr:from>
    <xdr:to>
      <xdr:col>19</xdr:col>
      <xdr:colOff>533400</xdr:colOff>
      <xdr:row>81</xdr:row>
      <xdr:rowOff>17639</xdr:rowOff>
    </xdr:to>
    <xdr:sp macro="" textlink="">
      <xdr:nvSpPr>
        <xdr:cNvPr id="280" name="円/楕円 279"/>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27816</xdr:rowOff>
    </xdr:from>
    <xdr:ext cx="762000" cy="259045"/>
    <xdr:sp macro="" textlink="">
      <xdr:nvSpPr>
        <xdr:cNvPr id="281" name="テキスト ボックス 280"/>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類似団体平均を若干</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退職不補充などの定員の削減に努め、</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年度は職員数前年比で</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198</a:t>
          </a:r>
          <a:r>
            <a:rPr lang="ja-JP" altLang="en-US"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191</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）減に</a:t>
          </a:r>
          <a:r>
            <a:rPr lang="ja-JP" altLang="en-US"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岩手国体等による業務量の増が見込まれるが、定員適正化計画を基本に、合併によるスケールメリットを生かし、専門性の高い部門への専任職員の適性配置等、適正な定員管理を進める。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117872</xdr:rowOff>
    </xdr:from>
    <xdr:to>
      <xdr:col>24</xdr:col>
      <xdr:colOff>558800</xdr:colOff>
      <xdr:row>61</xdr:row>
      <xdr:rowOff>142002</xdr:rowOff>
    </xdr:to>
    <xdr:cxnSp macro="">
      <xdr:nvCxnSpPr>
        <xdr:cNvPr id="320" name="直線コネクタ 319"/>
        <xdr:cNvCxnSpPr/>
      </xdr:nvCxnSpPr>
      <xdr:spPr>
        <a:xfrm flipV="1">
          <a:off x="16179800" y="105763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140494</xdr:rowOff>
    </xdr:from>
    <xdr:to>
      <xdr:col>23</xdr:col>
      <xdr:colOff>406400</xdr:colOff>
      <xdr:row>61</xdr:row>
      <xdr:rowOff>142002</xdr:rowOff>
    </xdr:to>
    <xdr:cxnSp macro="">
      <xdr:nvCxnSpPr>
        <xdr:cNvPr id="323" name="直線コネクタ 322"/>
        <xdr:cNvCxnSpPr/>
      </xdr:nvCxnSpPr>
      <xdr:spPr>
        <a:xfrm>
          <a:off x="15290800" y="1059894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140494</xdr:rowOff>
    </xdr:from>
    <xdr:to>
      <xdr:col>22</xdr:col>
      <xdr:colOff>203200</xdr:colOff>
      <xdr:row>62</xdr:row>
      <xdr:rowOff>70088</xdr:rowOff>
    </xdr:to>
    <xdr:cxnSp macro="">
      <xdr:nvCxnSpPr>
        <xdr:cNvPr id="326" name="直線コネクタ 325"/>
        <xdr:cNvCxnSpPr/>
      </xdr:nvCxnSpPr>
      <xdr:spPr>
        <a:xfrm flipV="1">
          <a:off x="14401800" y="10598944"/>
          <a:ext cx="889000" cy="10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154067</xdr:rowOff>
    </xdr:from>
    <xdr:to>
      <xdr:col>21</xdr:col>
      <xdr:colOff>0</xdr:colOff>
      <xdr:row>62</xdr:row>
      <xdr:rowOff>70088</xdr:rowOff>
    </xdr:to>
    <xdr:cxnSp macro="">
      <xdr:nvCxnSpPr>
        <xdr:cNvPr id="329" name="直線コネクタ 328"/>
        <xdr:cNvCxnSpPr/>
      </xdr:nvCxnSpPr>
      <xdr:spPr>
        <a:xfrm>
          <a:off x="13512800" y="10612517"/>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3" name="テキスト ボックス 332"/>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67072</xdr:rowOff>
    </xdr:from>
    <xdr:to>
      <xdr:col>24</xdr:col>
      <xdr:colOff>609600</xdr:colOff>
      <xdr:row>61</xdr:row>
      <xdr:rowOff>168672</xdr:rowOff>
    </xdr:to>
    <xdr:sp macro="" textlink="">
      <xdr:nvSpPr>
        <xdr:cNvPr id="339" name="円/楕円 338"/>
        <xdr:cNvSpPr/>
      </xdr:nvSpPr>
      <xdr:spPr>
        <a:xfrm>
          <a:off x="16967200" y="105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83599</xdr:rowOff>
    </xdr:from>
    <xdr:ext cx="762000" cy="259045"/>
    <xdr:sp macro="" textlink="">
      <xdr:nvSpPr>
        <xdr:cNvPr id="340" name="定員管理の状況該当値テキスト"/>
        <xdr:cNvSpPr txBox="1"/>
      </xdr:nvSpPr>
      <xdr:spPr>
        <a:xfrm>
          <a:off x="17106900" y="1037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91202</xdr:rowOff>
    </xdr:from>
    <xdr:to>
      <xdr:col>23</xdr:col>
      <xdr:colOff>457200</xdr:colOff>
      <xdr:row>62</xdr:row>
      <xdr:rowOff>21352</xdr:rowOff>
    </xdr:to>
    <xdr:sp macro="" textlink="">
      <xdr:nvSpPr>
        <xdr:cNvPr id="341" name="円/楕円 340"/>
        <xdr:cNvSpPr/>
      </xdr:nvSpPr>
      <xdr:spPr>
        <a:xfrm>
          <a:off x="16129000" y="10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6129</xdr:rowOff>
    </xdr:from>
    <xdr:ext cx="736600" cy="259045"/>
    <xdr:sp macro="" textlink="">
      <xdr:nvSpPr>
        <xdr:cNvPr id="342" name="テキスト ボックス 341"/>
        <xdr:cNvSpPr txBox="1"/>
      </xdr:nvSpPr>
      <xdr:spPr>
        <a:xfrm>
          <a:off x="15798800" y="10636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89694</xdr:rowOff>
    </xdr:from>
    <xdr:to>
      <xdr:col>22</xdr:col>
      <xdr:colOff>254000</xdr:colOff>
      <xdr:row>62</xdr:row>
      <xdr:rowOff>19844</xdr:rowOff>
    </xdr:to>
    <xdr:sp macro="" textlink="">
      <xdr:nvSpPr>
        <xdr:cNvPr id="343" name="円/楕円 342"/>
        <xdr:cNvSpPr/>
      </xdr:nvSpPr>
      <xdr:spPr>
        <a:xfrm>
          <a:off x="15240000" y="105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4621</xdr:rowOff>
    </xdr:from>
    <xdr:ext cx="762000" cy="259045"/>
    <xdr:sp macro="" textlink="">
      <xdr:nvSpPr>
        <xdr:cNvPr id="344" name="テキスト ボックス 343"/>
        <xdr:cNvSpPr txBox="1"/>
      </xdr:nvSpPr>
      <xdr:spPr>
        <a:xfrm>
          <a:off x="14909800" y="1063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19288</xdr:rowOff>
    </xdr:from>
    <xdr:to>
      <xdr:col>21</xdr:col>
      <xdr:colOff>50800</xdr:colOff>
      <xdr:row>62</xdr:row>
      <xdr:rowOff>120888</xdr:rowOff>
    </xdr:to>
    <xdr:sp macro="" textlink="">
      <xdr:nvSpPr>
        <xdr:cNvPr id="345" name="円/楕円 344"/>
        <xdr:cNvSpPr/>
      </xdr:nvSpPr>
      <xdr:spPr>
        <a:xfrm>
          <a:off x="14351000" y="1064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105665</xdr:rowOff>
    </xdr:from>
    <xdr:ext cx="762000" cy="259045"/>
    <xdr:sp macro="" textlink="">
      <xdr:nvSpPr>
        <xdr:cNvPr id="346" name="テキスト ボックス 345"/>
        <xdr:cNvSpPr txBox="1"/>
      </xdr:nvSpPr>
      <xdr:spPr>
        <a:xfrm>
          <a:off x="14020800" y="107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103267</xdr:rowOff>
    </xdr:from>
    <xdr:to>
      <xdr:col>19</xdr:col>
      <xdr:colOff>533400</xdr:colOff>
      <xdr:row>62</xdr:row>
      <xdr:rowOff>33417</xdr:rowOff>
    </xdr:to>
    <xdr:sp macro="" textlink="">
      <xdr:nvSpPr>
        <xdr:cNvPr id="347" name="円/楕円 346"/>
        <xdr:cNvSpPr/>
      </xdr:nvSpPr>
      <xdr:spPr>
        <a:xfrm>
          <a:off x="13462000" y="105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18194</xdr:rowOff>
    </xdr:from>
    <xdr:ext cx="762000" cy="259045"/>
    <xdr:sp macro="" textlink="">
      <xdr:nvSpPr>
        <xdr:cNvPr id="348" name="テキスト ボックス 347"/>
        <xdr:cNvSpPr txBox="1"/>
      </xdr:nvSpPr>
      <xdr:spPr>
        <a:xfrm>
          <a:off x="13131800" y="1064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おける</a:t>
          </a:r>
          <a:r>
            <a:rPr lang="ja-JP" altLang="ja-JP" sz="1100">
              <a:solidFill>
                <a:schemeClr val="dk1"/>
              </a:solidFill>
              <a:effectLst/>
              <a:latin typeface="+mn-lt"/>
              <a:ea typeface="+mn-ea"/>
              <a:cs typeface="+mn-cs"/>
            </a:rPr>
            <a:t>補償金免除繰上償還（</a:t>
          </a:r>
          <a:r>
            <a:rPr lang="en-US" altLang="ja-JP" sz="1100">
              <a:solidFill>
                <a:schemeClr val="dk1"/>
              </a:solidFill>
              <a:effectLst/>
              <a:latin typeface="+mn-lt"/>
              <a:ea typeface="+mn-ea"/>
              <a:cs typeface="+mn-cs"/>
            </a:rPr>
            <a:t>100,822</a:t>
          </a:r>
          <a:r>
            <a:rPr lang="ja-JP" altLang="ja-JP" sz="1100">
              <a:solidFill>
                <a:schemeClr val="dk1"/>
              </a:solidFill>
              <a:effectLst/>
              <a:latin typeface="+mn-lt"/>
              <a:ea typeface="+mn-ea"/>
              <a:cs typeface="+mn-cs"/>
            </a:rPr>
            <a:t>千円）等により、類似団体平均を</a:t>
          </a:r>
          <a:r>
            <a:rPr lang="ja-JP" altLang="en-US" sz="1100">
              <a:solidFill>
                <a:schemeClr val="dk1"/>
              </a:solidFill>
              <a:effectLst/>
              <a:latin typeface="+mn-lt"/>
              <a:ea typeface="+mn-ea"/>
              <a:cs typeface="+mn-cs"/>
            </a:rPr>
            <a:t>下回る状況が続いており、</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9.5</a:t>
          </a:r>
          <a:r>
            <a:rPr lang="ja-JP" altLang="ja-JP" sz="1100">
              <a:solidFill>
                <a:schemeClr val="dk1"/>
              </a:solidFill>
              <a:effectLst/>
              <a:latin typeface="+mn-lt"/>
              <a:ea typeface="+mn-ea"/>
              <a:cs typeface="+mn-cs"/>
            </a:rPr>
            <a:t>％、前年度に比べて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ポイント改善した。</a:t>
          </a:r>
          <a:endParaRPr lang="ja-JP" altLang="ja-JP" sz="1400">
            <a:effectLst/>
          </a:endParaRPr>
        </a:p>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合併特例債は発行累計（</a:t>
          </a:r>
          <a:r>
            <a:rPr lang="en-US" altLang="ja-JP" sz="1100">
              <a:solidFill>
                <a:schemeClr val="dk1"/>
              </a:solidFill>
              <a:effectLst/>
              <a:latin typeface="+mn-lt"/>
              <a:ea typeface="+mn-ea"/>
              <a:cs typeface="+mn-cs"/>
            </a:rPr>
            <a:t>3,979,700</a:t>
          </a:r>
          <a:r>
            <a:rPr lang="ja-JP" altLang="ja-JP" sz="1100">
              <a:solidFill>
                <a:schemeClr val="dk1"/>
              </a:solidFill>
              <a:effectLst/>
              <a:latin typeface="+mn-lt"/>
              <a:ea typeface="+mn-ea"/>
              <a:cs typeface="+mn-cs"/>
            </a:rPr>
            <a:t>千円）となったほか、中野小学校大規模改築事業</a:t>
          </a:r>
          <a:r>
            <a:rPr lang="ja-JP" altLang="en-US" sz="1100">
              <a:solidFill>
                <a:schemeClr val="dk1"/>
              </a:solidFill>
              <a:effectLst/>
              <a:latin typeface="+mn-lt"/>
              <a:ea typeface="+mn-ea"/>
              <a:cs typeface="+mn-cs"/>
            </a:rPr>
            <a:t>及び久慈消防署種市分署整備事業</a:t>
          </a:r>
          <a:r>
            <a:rPr lang="ja-JP" altLang="ja-JP" sz="1100">
              <a:solidFill>
                <a:schemeClr val="dk1"/>
              </a:solidFill>
              <a:effectLst/>
              <a:latin typeface="+mn-lt"/>
              <a:ea typeface="+mn-ea"/>
              <a:cs typeface="+mn-cs"/>
            </a:rPr>
            <a:t>による起債の借入額が増となる見込みであることから、プライマリーバランスの確保や実質公債費比率１８％（起債許可団体）を超えないよう、緊急性、必要性を更に検討し、予算の選択と集中を徹底し町債発行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134761</xdr:rowOff>
    </xdr:from>
    <xdr:to>
      <xdr:col>24</xdr:col>
      <xdr:colOff>558800</xdr:colOff>
      <xdr:row>39</xdr:row>
      <xdr:rowOff>57150</xdr:rowOff>
    </xdr:to>
    <xdr:cxnSp macro="">
      <xdr:nvCxnSpPr>
        <xdr:cNvPr id="383" name="直線コネクタ 382"/>
        <xdr:cNvCxnSpPr/>
      </xdr:nvCxnSpPr>
      <xdr:spPr>
        <a:xfrm flipV="1">
          <a:off x="16179800" y="66498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97367</xdr:rowOff>
    </xdr:to>
    <xdr:cxnSp macro="">
      <xdr:nvCxnSpPr>
        <xdr:cNvPr id="386" name="直線コネクタ 385"/>
        <xdr:cNvCxnSpPr/>
      </xdr:nvCxnSpPr>
      <xdr:spPr>
        <a:xfrm flipV="1">
          <a:off x="15290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59972</xdr:rowOff>
    </xdr:to>
    <xdr:cxnSp macro="">
      <xdr:nvCxnSpPr>
        <xdr:cNvPr id="389" name="直線コネクタ 388"/>
        <xdr:cNvCxnSpPr/>
      </xdr:nvCxnSpPr>
      <xdr:spPr>
        <a:xfrm flipV="1">
          <a:off x="14401800" y="67839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59972</xdr:rowOff>
    </xdr:from>
    <xdr:to>
      <xdr:col>21</xdr:col>
      <xdr:colOff>0</xdr:colOff>
      <xdr:row>41</xdr:row>
      <xdr:rowOff>76200</xdr:rowOff>
    </xdr:to>
    <xdr:cxnSp macro="">
      <xdr:nvCxnSpPr>
        <xdr:cNvPr id="392" name="直線コネクタ 391"/>
        <xdr:cNvCxnSpPr/>
      </xdr:nvCxnSpPr>
      <xdr:spPr>
        <a:xfrm flipV="1">
          <a:off x="13512800" y="6917972"/>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6" name="テキスト ボックス 395"/>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83961</xdr:rowOff>
    </xdr:from>
    <xdr:to>
      <xdr:col>24</xdr:col>
      <xdr:colOff>609600</xdr:colOff>
      <xdr:row>39</xdr:row>
      <xdr:rowOff>14111</xdr:rowOff>
    </xdr:to>
    <xdr:sp macro="" textlink="">
      <xdr:nvSpPr>
        <xdr:cNvPr id="402" name="円/楕円 401"/>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100488</xdr:rowOff>
    </xdr:from>
    <xdr:ext cx="762000" cy="259045"/>
    <xdr:sp macro="" textlink="">
      <xdr:nvSpPr>
        <xdr:cNvPr id="403"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4" name="円/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6" name="円/楕円 405"/>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7" name="テキスト ボックス 406"/>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9172</xdr:rowOff>
    </xdr:from>
    <xdr:to>
      <xdr:col>21</xdr:col>
      <xdr:colOff>50800</xdr:colOff>
      <xdr:row>40</xdr:row>
      <xdr:rowOff>110772</xdr:rowOff>
    </xdr:to>
    <xdr:sp macro="" textlink="">
      <xdr:nvSpPr>
        <xdr:cNvPr id="408" name="円/楕円 407"/>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120949</xdr:rowOff>
    </xdr:from>
    <xdr:ext cx="762000" cy="259045"/>
    <xdr:sp macro="" textlink="">
      <xdr:nvSpPr>
        <xdr:cNvPr id="409" name="テキスト ボックス 408"/>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10" name="円/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11" name="テキスト ボックス 41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指標となって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前年度までの減少傾向から、</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ポイントの増加に転じた。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要因としては、算式の分子では、地方債現在高の増、公営企業債等繰入見込額の減、基金現在高の増による充当可能財源の増により、全体で</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分母では、標準財政規模が</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ポイントの減、控除となる算入公債費が</a:t>
          </a:r>
          <a:r>
            <a:rPr lang="en-US" altLang="ja-JP" sz="1100" b="0" i="0" baseline="0">
              <a:solidFill>
                <a:schemeClr val="dk1"/>
              </a:solidFill>
              <a:effectLst/>
              <a:latin typeface="+mn-lt"/>
              <a:ea typeface="+mn-ea"/>
              <a:cs typeface="+mn-cs"/>
            </a:rPr>
            <a:t>4.6</a:t>
          </a:r>
          <a:r>
            <a:rPr lang="ja-JP" altLang="en-US" sz="1100" b="0" i="0" baseline="0">
              <a:solidFill>
                <a:schemeClr val="dk1"/>
              </a:solidFill>
              <a:effectLst/>
              <a:latin typeface="+mn-lt"/>
              <a:ea typeface="+mn-ea"/>
              <a:cs typeface="+mn-cs"/>
            </a:rPr>
            <a:t>ポイントの増となり、全体で</a:t>
          </a:r>
          <a:r>
            <a:rPr lang="en-US" altLang="ja-JP" sz="1100" b="0" i="0" baseline="0">
              <a:solidFill>
                <a:schemeClr val="dk1"/>
              </a:solidFill>
              <a:effectLst/>
              <a:latin typeface="+mn-lt"/>
              <a:ea typeface="+mn-ea"/>
              <a:cs typeface="+mn-cs"/>
            </a:rPr>
            <a:t>3.2</a:t>
          </a:r>
          <a:r>
            <a:rPr lang="ja-JP" altLang="en-US" sz="1100" b="0" i="0" baseline="0">
              <a:solidFill>
                <a:schemeClr val="dk1"/>
              </a:solidFill>
              <a:effectLst/>
              <a:latin typeface="+mn-lt"/>
              <a:ea typeface="+mn-ea"/>
              <a:cs typeface="+mn-cs"/>
            </a:rPr>
            <a:t>ポイントの減となった。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消防分署建設</a:t>
          </a:r>
          <a:r>
            <a:rPr lang="ja-JP" altLang="ja-JP" sz="1100" b="0" i="0" baseline="0">
              <a:solidFill>
                <a:schemeClr val="dk1"/>
              </a:solidFill>
              <a:effectLst/>
              <a:latin typeface="+mn-lt"/>
              <a:ea typeface="+mn-ea"/>
              <a:cs typeface="+mn-cs"/>
            </a:rPr>
            <a:t>等の大規模な起債事業が予定されており、緊急性・必要性を検討しながら、事業の選択と集中に努める必要がある。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31690</xdr:rowOff>
    </xdr:from>
    <xdr:to>
      <xdr:col>24</xdr:col>
      <xdr:colOff>558800</xdr:colOff>
      <xdr:row>17</xdr:row>
      <xdr:rowOff>53521</xdr:rowOff>
    </xdr:to>
    <xdr:cxnSp macro="">
      <xdr:nvCxnSpPr>
        <xdr:cNvPr id="447" name="直線コネクタ 446"/>
        <xdr:cNvCxnSpPr/>
      </xdr:nvCxnSpPr>
      <xdr:spPr>
        <a:xfrm>
          <a:off x="16179800" y="2946340"/>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106818</xdr:rowOff>
    </xdr:from>
    <xdr:ext cx="762000" cy="259045"/>
    <xdr:sp macro="" textlink="">
      <xdr:nvSpPr>
        <xdr:cNvPr id="448" name="将来負担の状況平均値テキスト"/>
        <xdr:cNvSpPr txBox="1"/>
      </xdr:nvSpPr>
      <xdr:spPr>
        <a:xfrm>
          <a:off x="17106900" y="2678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31690</xdr:rowOff>
    </xdr:from>
    <xdr:to>
      <xdr:col>23</xdr:col>
      <xdr:colOff>406400</xdr:colOff>
      <xdr:row>17</xdr:row>
      <xdr:rowOff>101781</xdr:rowOff>
    </xdr:to>
    <xdr:cxnSp macro="">
      <xdr:nvCxnSpPr>
        <xdr:cNvPr id="450" name="直線コネクタ 449"/>
        <xdr:cNvCxnSpPr/>
      </xdr:nvCxnSpPr>
      <xdr:spPr>
        <a:xfrm flipV="1">
          <a:off x="15290800" y="2946340"/>
          <a:ext cx="889000" cy="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101781</xdr:rowOff>
    </xdr:from>
    <xdr:to>
      <xdr:col>22</xdr:col>
      <xdr:colOff>203200</xdr:colOff>
      <xdr:row>18</xdr:row>
      <xdr:rowOff>59025</xdr:rowOff>
    </xdr:to>
    <xdr:cxnSp macro="">
      <xdr:nvCxnSpPr>
        <xdr:cNvPr id="453" name="直線コネクタ 452"/>
        <xdr:cNvCxnSpPr/>
      </xdr:nvCxnSpPr>
      <xdr:spPr>
        <a:xfrm flipV="1">
          <a:off x="14401800" y="301643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5" name="テキスト ボックス 454"/>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59025</xdr:rowOff>
    </xdr:from>
    <xdr:to>
      <xdr:col>21</xdr:col>
      <xdr:colOff>0</xdr:colOff>
      <xdr:row>18</xdr:row>
      <xdr:rowOff>164737</xdr:rowOff>
    </xdr:to>
    <xdr:cxnSp macro="">
      <xdr:nvCxnSpPr>
        <xdr:cNvPr id="456" name="直線コネクタ 455"/>
        <xdr:cNvCxnSpPr/>
      </xdr:nvCxnSpPr>
      <xdr:spPr>
        <a:xfrm flipV="1">
          <a:off x="13512800" y="3145125"/>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8" name="テキスト ボックス 457"/>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9" name="フローチャート : 判断 458"/>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60" name="テキスト ボックス 459"/>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2721</xdr:rowOff>
    </xdr:from>
    <xdr:to>
      <xdr:col>24</xdr:col>
      <xdr:colOff>609600</xdr:colOff>
      <xdr:row>17</xdr:row>
      <xdr:rowOff>104321</xdr:rowOff>
    </xdr:to>
    <xdr:sp macro="" textlink="">
      <xdr:nvSpPr>
        <xdr:cNvPr id="466" name="円/楕円 465"/>
        <xdr:cNvSpPr/>
      </xdr:nvSpPr>
      <xdr:spPr>
        <a:xfrm>
          <a:off x="16967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146248</xdr:rowOff>
    </xdr:from>
    <xdr:ext cx="762000" cy="259045"/>
    <xdr:sp macro="" textlink="">
      <xdr:nvSpPr>
        <xdr:cNvPr id="467" name="将来負担の状況該当値テキスト"/>
        <xdr:cNvSpPr txBox="1"/>
      </xdr:nvSpPr>
      <xdr:spPr>
        <a:xfrm>
          <a:off x="171069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152340</xdr:rowOff>
    </xdr:from>
    <xdr:to>
      <xdr:col>23</xdr:col>
      <xdr:colOff>457200</xdr:colOff>
      <xdr:row>17</xdr:row>
      <xdr:rowOff>82490</xdr:rowOff>
    </xdr:to>
    <xdr:sp macro="" textlink="">
      <xdr:nvSpPr>
        <xdr:cNvPr id="468" name="円/楕円 467"/>
        <xdr:cNvSpPr/>
      </xdr:nvSpPr>
      <xdr:spPr>
        <a:xfrm>
          <a:off x="16129000" y="28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92667</xdr:rowOff>
    </xdr:from>
    <xdr:ext cx="736600" cy="259045"/>
    <xdr:sp macro="" textlink="">
      <xdr:nvSpPr>
        <xdr:cNvPr id="469" name="テキスト ボックス 468"/>
        <xdr:cNvSpPr txBox="1"/>
      </xdr:nvSpPr>
      <xdr:spPr>
        <a:xfrm>
          <a:off x="15798800" y="266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50981</xdr:rowOff>
    </xdr:from>
    <xdr:to>
      <xdr:col>22</xdr:col>
      <xdr:colOff>254000</xdr:colOff>
      <xdr:row>17</xdr:row>
      <xdr:rowOff>152581</xdr:rowOff>
    </xdr:to>
    <xdr:sp macro="" textlink="">
      <xdr:nvSpPr>
        <xdr:cNvPr id="470" name="円/楕円 469"/>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162758</xdr:rowOff>
    </xdr:from>
    <xdr:ext cx="762000" cy="259045"/>
    <xdr:sp macro="" textlink="">
      <xdr:nvSpPr>
        <xdr:cNvPr id="471" name="テキスト ボックス 470"/>
        <xdr:cNvSpPr txBox="1"/>
      </xdr:nvSpPr>
      <xdr:spPr>
        <a:xfrm>
          <a:off x="14909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8225</xdr:rowOff>
    </xdr:from>
    <xdr:to>
      <xdr:col>21</xdr:col>
      <xdr:colOff>50800</xdr:colOff>
      <xdr:row>18</xdr:row>
      <xdr:rowOff>109825</xdr:rowOff>
    </xdr:to>
    <xdr:sp macro="" textlink="">
      <xdr:nvSpPr>
        <xdr:cNvPr id="472" name="円/楕円 471"/>
        <xdr:cNvSpPr/>
      </xdr:nvSpPr>
      <xdr:spPr>
        <a:xfrm>
          <a:off x="14351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120002</xdr:rowOff>
    </xdr:from>
    <xdr:ext cx="762000" cy="259045"/>
    <xdr:sp macro="" textlink="">
      <xdr:nvSpPr>
        <xdr:cNvPr id="473" name="テキスト ボックス 472"/>
        <xdr:cNvSpPr txBox="1"/>
      </xdr:nvSpPr>
      <xdr:spPr>
        <a:xfrm>
          <a:off x="14020800" y="286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113937</xdr:rowOff>
    </xdr:from>
    <xdr:to>
      <xdr:col>19</xdr:col>
      <xdr:colOff>533400</xdr:colOff>
      <xdr:row>19</xdr:row>
      <xdr:rowOff>44087</xdr:rowOff>
    </xdr:to>
    <xdr:sp macro="" textlink="">
      <xdr:nvSpPr>
        <xdr:cNvPr id="474" name="円/楕円 473"/>
        <xdr:cNvSpPr/>
      </xdr:nvSpPr>
      <xdr:spPr>
        <a:xfrm>
          <a:off x="13462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54264</xdr:rowOff>
    </xdr:from>
    <xdr:ext cx="762000" cy="259045"/>
    <xdr:sp macro="" textlink="">
      <xdr:nvSpPr>
        <xdr:cNvPr id="475" name="テキスト ボックス 474"/>
        <xdr:cNvSpPr txBox="1"/>
      </xdr:nvSpPr>
      <xdr:spPr>
        <a:xfrm>
          <a:off x="13131800" y="296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岩手県洋野町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18,111
18,045
302.92
14,510,524
13,655,677
504,670
6,851,859
14,496,251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57.0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類似団体平均と比較すると、人件費に係る経常収支比率の差異が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）。ラスパイレス指数は平均より低</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千人あたりの職員数（</a:t>
          </a:r>
          <a:r>
            <a:rPr lang="en-US" altLang="ja-JP" sz="1100" b="0" i="0" baseline="0">
              <a:solidFill>
                <a:schemeClr val="dk1"/>
              </a:solidFill>
              <a:effectLst/>
              <a:latin typeface="+mn-lt"/>
              <a:ea typeface="+mn-ea"/>
              <a:cs typeface="+mn-cs"/>
            </a:rPr>
            <a:t>10.71</a:t>
          </a:r>
          <a:r>
            <a:rPr lang="ja-JP" altLang="ja-JP" sz="1100" b="0" i="0" baseline="0">
              <a:solidFill>
                <a:schemeClr val="dk1"/>
              </a:solidFill>
              <a:effectLst/>
              <a:latin typeface="+mn-lt"/>
              <a:ea typeface="+mn-ea"/>
              <a:cs typeface="+mn-cs"/>
            </a:rPr>
            <a:t>人）が類似団体より</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少ないが、指数としては前年度比ほぼ横ばいとなったところ。</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定員適正化計画に基づき職員数の削減に取り組んで</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更なる職員数の削減に努める</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類似団体との</a:t>
          </a:r>
          <a:r>
            <a:rPr lang="ja-JP" altLang="en-US" sz="1100" b="0" i="0" baseline="0">
              <a:solidFill>
                <a:schemeClr val="dk1"/>
              </a:solidFill>
              <a:effectLst/>
              <a:latin typeface="+mn-lt"/>
              <a:ea typeface="+mn-ea"/>
              <a:cs typeface="+mn-cs"/>
            </a:rPr>
            <a:t>比べ指数が</a:t>
          </a:r>
          <a:r>
            <a:rPr lang="ja-JP" altLang="ja-JP" sz="1100" b="0" i="0" baseline="0">
              <a:solidFill>
                <a:schemeClr val="dk1"/>
              </a:solidFill>
              <a:effectLst/>
              <a:latin typeface="+mn-lt"/>
              <a:ea typeface="+mn-ea"/>
              <a:cs typeface="+mn-cs"/>
            </a:rPr>
            <a:t>上回っている状況に変わり</a:t>
          </a:r>
          <a:r>
            <a:rPr lang="ja-JP" altLang="en-US" sz="1100" b="0" i="0" baseline="0">
              <a:solidFill>
                <a:schemeClr val="dk1"/>
              </a:solidFill>
              <a:effectLst/>
              <a:latin typeface="+mn-lt"/>
              <a:ea typeface="+mn-ea"/>
              <a:cs typeface="+mn-cs"/>
            </a:rPr>
            <a:t>がないことからも、</a:t>
          </a:r>
          <a:r>
            <a:rPr lang="ja-JP" altLang="ja-JP" sz="1100" b="0" i="0" baseline="0">
              <a:solidFill>
                <a:schemeClr val="dk1"/>
              </a:solidFill>
              <a:effectLst/>
              <a:latin typeface="+mn-lt"/>
              <a:ea typeface="+mn-ea"/>
              <a:cs typeface="+mn-cs"/>
            </a:rPr>
            <a:t>公営企業の経営を含め人件費関係経費全体について、抑制に努める。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37</xdr:row>
      <xdr:rowOff>102507</xdr:rowOff>
    </xdr:to>
    <xdr:cxnSp macro="">
      <xdr:nvCxnSpPr>
        <xdr:cNvPr id="66" name="直線コネクタ 65"/>
        <xdr:cNvCxnSpPr/>
      </xdr:nvCxnSpPr>
      <xdr:spPr>
        <a:xfrm>
          <a:off x="3987800" y="6380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38</xdr:row>
      <xdr:rowOff>148772</xdr:rowOff>
    </xdr:to>
    <xdr:cxnSp macro="">
      <xdr:nvCxnSpPr>
        <xdr:cNvPr id="69" name="直線コネクタ 68"/>
        <xdr:cNvCxnSpPr/>
      </xdr:nvCxnSpPr>
      <xdr:spPr>
        <a:xfrm flipV="1">
          <a:off x="3098800" y="63808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148772</xdr:rowOff>
    </xdr:to>
    <xdr:cxnSp macro="">
      <xdr:nvCxnSpPr>
        <xdr:cNvPr id="72" name="直線コネクタ 71"/>
        <xdr:cNvCxnSpPr/>
      </xdr:nvCxnSpPr>
      <xdr:spPr>
        <a:xfrm>
          <a:off x="2209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38</xdr:row>
      <xdr:rowOff>127000</xdr:rowOff>
    </xdr:to>
    <xdr:cxnSp macro="">
      <xdr:nvCxnSpPr>
        <xdr:cNvPr id="75" name="直線コネクタ 74"/>
        <xdr:cNvCxnSpPr/>
      </xdr:nvCxnSpPr>
      <xdr:spPr>
        <a:xfrm>
          <a:off x="1320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5" name="円/楕円 84"/>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23784</xdr:rowOff>
    </xdr:from>
    <xdr:ext cx="762000" cy="259045"/>
    <xdr:sp macro="" textlink="">
      <xdr:nvSpPr>
        <xdr:cNvPr id="86"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7" name="円/楕円 86"/>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88" name="テキスト ボックス 87"/>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89" name="円/楕円 88"/>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90" name="テキスト ボックス 89"/>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21772</xdr:rowOff>
    </xdr:from>
    <xdr:to>
      <xdr:col>1</xdr:col>
      <xdr:colOff>676275</xdr:colOff>
      <xdr:row>38</xdr:row>
      <xdr:rowOff>123372</xdr:rowOff>
    </xdr:to>
    <xdr:sp macro="" textlink="">
      <xdr:nvSpPr>
        <xdr:cNvPr id="93" name="円/楕円 92"/>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108149</xdr:rowOff>
    </xdr:from>
    <xdr:ext cx="762000" cy="259045"/>
    <xdr:sp macro="" textlink="">
      <xdr:nvSpPr>
        <xdr:cNvPr id="94" name="テキスト ボックス 93"/>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前年度比で改善された要因としては、</a:t>
          </a:r>
          <a:r>
            <a:rPr lang="ja-JP" altLang="ja-JP" sz="1100" b="0" i="0" baseline="0">
              <a:solidFill>
                <a:schemeClr val="dk1"/>
              </a:solidFill>
              <a:effectLst/>
              <a:latin typeface="+mn-lt"/>
              <a:ea typeface="+mn-ea"/>
              <a:cs typeface="+mn-cs"/>
            </a:rPr>
            <a:t>緊急雇用対策事業の減により労働費分が</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2,180</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33.6</a:t>
          </a:r>
          <a:r>
            <a:rPr lang="ja-JP" altLang="ja-JP" sz="1100" b="0" i="0" baseline="0">
              <a:solidFill>
                <a:schemeClr val="dk1"/>
              </a:solidFill>
              <a:effectLst/>
              <a:latin typeface="+mn-lt"/>
              <a:ea typeface="+mn-ea"/>
              <a:cs typeface="+mn-cs"/>
            </a:rPr>
            <a:t>％）の減</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復興交付金事業</a:t>
          </a:r>
          <a:r>
            <a:rPr lang="ja-JP" altLang="en-US" sz="1100" b="0" i="0" baseline="0">
              <a:solidFill>
                <a:schemeClr val="dk1"/>
              </a:solidFill>
              <a:effectLst/>
              <a:latin typeface="+mn-lt"/>
              <a:ea typeface="+mn-ea"/>
              <a:cs typeface="+mn-cs"/>
            </a:rPr>
            <a:t>のうち水産業分が</a:t>
          </a:r>
          <a:r>
            <a:rPr lang="en-US" altLang="ja-JP" sz="1100" b="0" i="0" baseline="0">
              <a:solidFill>
                <a:schemeClr val="dk1"/>
              </a:solidFill>
              <a:effectLst/>
              <a:latin typeface="+mn-lt"/>
              <a:ea typeface="+mn-ea"/>
              <a:cs typeface="+mn-cs"/>
            </a:rPr>
            <a:t>1,254</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減等</a:t>
          </a:r>
          <a:r>
            <a:rPr lang="ja-JP" altLang="ja-JP" sz="1100" b="0" i="0" baseline="0">
              <a:solidFill>
                <a:schemeClr val="dk1"/>
              </a:solidFill>
              <a:effectLst/>
              <a:latin typeface="+mn-lt"/>
              <a:ea typeface="+mn-ea"/>
              <a:cs typeface="+mn-cs"/>
            </a:rPr>
            <a:t>により、総額</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3,263</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21.7</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となったものによる。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施設の老朽化に伴う物件費の増が予測されることから、施設の統廃合や臨時職員数の削減等による物件費の徹底した見直しを行い改善に努める。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69850</xdr:rowOff>
    </xdr:to>
    <xdr:cxnSp macro="">
      <xdr:nvCxnSpPr>
        <xdr:cNvPr id="127" name="直線コネクタ 126"/>
        <xdr:cNvCxnSpPr/>
      </xdr:nvCxnSpPr>
      <xdr:spPr>
        <a:xfrm flipV="1">
          <a:off x="15671800" y="293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17</xdr:row>
      <xdr:rowOff>69850</xdr:rowOff>
    </xdr:to>
    <xdr:cxnSp macro="">
      <xdr:nvCxnSpPr>
        <xdr:cNvPr id="130" name="直線コネクタ 129"/>
        <xdr:cNvCxnSpPr/>
      </xdr:nvCxnSpPr>
      <xdr:spPr>
        <a:xfrm>
          <a:off x="14782800" y="2806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63500</xdr:rowOff>
    </xdr:to>
    <xdr:cxnSp macro="">
      <xdr:nvCxnSpPr>
        <xdr:cNvPr id="133" name="直線コネクタ 132"/>
        <xdr:cNvCxnSpPr/>
      </xdr:nvCxnSpPr>
      <xdr:spPr>
        <a:xfrm>
          <a:off x="13893800" y="278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38100</xdr:rowOff>
    </xdr:to>
    <xdr:cxnSp macro="">
      <xdr:nvCxnSpPr>
        <xdr:cNvPr id="136" name="直線コネクタ 135"/>
        <xdr:cNvCxnSpPr/>
      </xdr:nvCxnSpPr>
      <xdr:spPr>
        <a:xfrm>
          <a:off x="13004800" y="271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40" name="テキスト ボックス 139"/>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139700</xdr:rowOff>
    </xdr:from>
    <xdr:to>
      <xdr:col>24</xdr:col>
      <xdr:colOff>82550</xdr:colOff>
      <xdr:row>17</xdr:row>
      <xdr:rowOff>69850</xdr:rowOff>
    </xdr:to>
    <xdr:sp macro="" textlink="">
      <xdr:nvSpPr>
        <xdr:cNvPr id="146" name="円/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51" name="テキスト ボックス 150"/>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2" name="円/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5" name="テキスト ボックス 15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扶助費に係る経常収支比率は類似団体平均を下回っているが、前年度より</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ポイントの微増となっている。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補助事業の臨時福祉給付金事業が</a:t>
          </a:r>
          <a:r>
            <a:rPr lang="en-US" altLang="ja-JP" sz="1100" b="0" i="0" baseline="0">
              <a:solidFill>
                <a:schemeClr val="dk1"/>
              </a:solidFill>
              <a:effectLst/>
              <a:latin typeface="+mn-lt"/>
              <a:ea typeface="+mn-ea"/>
              <a:cs typeface="+mn-cs"/>
            </a:rPr>
            <a:t>6,665</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千円の皆増、同じく障害者自立支援関係事業が</a:t>
          </a:r>
          <a:r>
            <a:rPr lang="en-US" altLang="ja-JP" sz="1100" b="0" i="0" baseline="0">
              <a:solidFill>
                <a:schemeClr val="dk1"/>
              </a:solidFill>
              <a:effectLst/>
              <a:latin typeface="+mn-lt"/>
              <a:ea typeface="+mn-ea"/>
              <a:cs typeface="+mn-cs"/>
            </a:rPr>
            <a:t>6,579</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15.7</a:t>
          </a:r>
          <a:r>
            <a:rPr lang="ja-JP" altLang="en-US" sz="1100" b="0" i="0" baseline="0">
              <a:solidFill>
                <a:schemeClr val="dk1"/>
              </a:solidFill>
              <a:effectLst/>
              <a:latin typeface="+mn-lt"/>
              <a:ea typeface="+mn-ea"/>
              <a:cs typeface="+mn-cs"/>
            </a:rPr>
            <a:t>％）の増等、前年度に比べて</a:t>
          </a:r>
          <a:r>
            <a:rPr lang="en-US" altLang="ja-JP" sz="1100" b="0" i="0" baseline="0">
              <a:solidFill>
                <a:schemeClr val="dk1"/>
              </a:solidFill>
              <a:effectLst/>
              <a:latin typeface="+mn-lt"/>
              <a:ea typeface="+mn-ea"/>
              <a:cs typeface="+mn-cs"/>
            </a:rPr>
            <a:t>7,960</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8.1</a:t>
          </a:r>
          <a:r>
            <a:rPr lang="ja-JP" altLang="en-US" sz="1100" b="0" i="0" baseline="0">
              <a:solidFill>
                <a:schemeClr val="dk1"/>
              </a:solidFill>
              <a:effectLst/>
              <a:latin typeface="+mn-lt"/>
              <a:ea typeface="+mn-ea"/>
              <a:cs typeface="+mn-cs"/>
            </a:rPr>
            <a:t>％）増加した。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住民サービスに直結する経費であり上昇傾向にあるが、財政を過度に圧迫することのないように注視する。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56</xdr:row>
      <xdr:rowOff>12700</xdr:rowOff>
    </xdr:to>
    <xdr:cxnSp macro="">
      <xdr:nvCxnSpPr>
        <xdr:cNvPr id="188" name="直線コネクタ 187"/>
        <xdr:cNvCxnSpPr/>
      </xdr:nvCxnSpPr>
      <xdr:spPr>
        <a:xfrm>
          <a:off x="3987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127000</xdr:rowOff>
    </xdr:to>
    <xdr:cxnSp macro="">
      <xdr:nvCxnSpPr>
        <xdr:cNvPr id="191" name="直線コネクタ 190"/>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4" name="直線コネクタ 193"/>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69850</xdr:rowOff>
    </xdr:to>
    <xdr:cxnSp macro="">
      <xdr:nvCxnSpPr>
        <xdr:cNvPr id="197" name="直線コネクタ 196"/>
        <xdr:cNvCxnSpPr/>
      </xdr:nvCxnSpPr>
      <xdr:spPr>
        <a:xfrm>
          <a:off x="1320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09" name="円/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1" name="円/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5" name="円/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ポイント増加し、類似団体</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ポイントの差異となった。</a:t>
          </a:r>
          <a:endParaRPr lang="ja-JP" altLang="ja-JP" sz="1400">
            <a:effectLst/>
          </a:endParaRPr>
        </a:p>
        <a:p>
          <a:pPr rtl="0"/>
          <a:r>
            <a:rPr lang="ja-JP" altLang="ja-JP" sz="1100" b="0" i="0" baseline="0">
              <a:solidFill>
                <a:schemeClr val="dk1"/>
              </a:solidFill>
              <a:effectLst/>
              <a:latin typeface="+mn-lt"/>
              <a:ea typeface="+mn-ea"/>
              <a:cs typeface="+mn-cs"/>
            </a:rPr>
            <a:t>　繰出金では、</a:t>
          </a:r>
          <a:r>
            <a:rPr lang="ja-JP" altLang="en-US" sz="1100" b="0" i="0" baseline="0">
              <a:solidFill>
                <a:schemeClr val="dk1"/>
              </a:solidFill>
              <a:effectLst/>
              <a:latin typeface="+mn-lt"/>
              <a:ea typeface="+mn-ea"/>
              <a:cs typeface="+mn-cs"/>
            </a:rPr>
            <a:t>国保特別会計繰出金</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4,023</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97.2</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などにより、全体で</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5,509</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となった。また、積立金</a:t>
          </a:r>
          <a:r>
            <a:rPr lang="ja-JP" altLang="en-US" sz="1100" b="0" i="0" baseline="0">
              <a:solidFill>
                <a:schemeClr val="dk1"/>
              </a:solidFill>
              <a:effectLst/>
              <a:latin typeface="+mn-lt"/>
              <a:ea typeface="+mn-ea"/>
              <a:cs typeface="+mn-cs"/>
            </a:rPr>
            <a:t>においても全体で</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3,989</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66.4</a:t>
          </a:r>
          <a:r>
            <a:rPr lang="ja-JP" altLang="en-US" sz="1100" b="0" i="0" baseline="0">
              <a:solidFill>
                <a:schemeClr val="dk1"/>
              </a:solidFill>
              <a:effectLst/>
              <a:latin typeface="+mn-lt"/>
              <a:ea typeface="+mn-ea"/>
              <a:cs typeface="+mn-cs"/>
            </a:rPr>
            <a:t>％）減となったものの、地域総合整備資金貸付金の増加等により投資及び出資金・貸付金が</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1,278</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517.8</a:t>
          </a:r>
          <a:r>
            <a:rPr lang="ja-JP" altLang="en-US" sz="1100" b="0" i="0" baseline="0">
              <a:solidFill>
                <a:schemeClr val="dk1"/>
              </a:solidFill>
              <a:effectLst/>
              <a:latin typeface="+mn-lt"/>
              <a:ea typeface="+mn-ea"/>
              <a:cs typeface="+mn-cs"/>
            </a:rPr>
            <a:t>％）増となった。</a:t>
          </a:r>
          <a:endParaRPr lang="ja-JP" altLang="ja-JP" sz="1400">
            <a:effectLst/>
          </a:endParaRPr>
        </a:p>
        <a:p>
          <a:pPr rtl="0"/>
          <a:r>
            <a:rPr lang="ja-JP" altLang="ja-JP" sz="1100" b="0" i="0" baseline="0">
              <a:solidFill>
                <a:schemeClr val="dk1"/>
              </a:solidFill>
              <a:effectLst/>
              <a:latin typeface="+mn-lt"/>
              <a:ea typeface="+mn-ea"/>
              <a:cs typeface="+mn-cs"/>
            </a:rPr>
            <a:t>　特別会計においては独立採算の原則に立ち返り、一般会計に負担が生じる繰入に依存しないように努める。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69850</xdr:rowOff>
    </xdr:to>
    <xdr:cxnSp macro="">
      <xdr:nvCxnSpPr>
        <xdr:cNvPr id="247" name="直線コネクタ 246"/>
        <xdr:cNvCxnSpPr/>
      </xdr:nvCxnSpPr>
      <xdr:spPr>
        <a:xfrm>
          <a:off x="15671800" y="982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57</xdr:row>
      <xdr:rowOff>54610</xdr:rowOff>
    </xdr:to>
    <xdr:cxnSp macro="">
      <xdr:nvCxnSpPr>
        <xdr:cNvPr id="250" name="直線コネクタ 249"/>
        <xdr:cNvCxnSpPr/>
      </xdr:nvCxnSpPr>
      <xdr:spPr>
        <a:xfrm>
          <a:off x="14782800" y="95681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12700</xdr:rowOff>
    </xdr:to>
    <xdr:cxnSp macro="">
      <xdr:nvCxnSpPr>
        <xdr:cNvPr id="253" name="直線コネクタ 252"/>
        <xdr:cNvCxnSpPr/>
      </xdr:nvCxnSpPr>
      <xdr:spPr>
        <a:xfrm flipV="1">
          <a:off x="13893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88900</xdr:rowOff>
    </xdr:to>
    <xdr:cxnSp macro="">
      <xdr:nvCxnSpPr>
        <xdr:cNvPr id="256" name="直線コネクタ 255"/>
        <xdr:cNvCxnSpPr/>
      </xdr:nvCxnSpPr>
      <xdr:spPr>
        <a:xfrm flipV="1">
          <a:off x="13004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60" name="テキスト ボックス 25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67"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8" name="円/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69" name="テキスト ボックス 268"/>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2" name="円/楕円 271"/>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3" name="テキスト ボックス 272"/>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4" name="円/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5" name="テキスト ボックス 274"/>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ポイント改善したが、依然類似団体平均を上回っている。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久慈広域連合に対する火葬場整備分の補助費</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252</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33.6</a:t>
          </a:r>
          <a:r>
            <a:rPr lang="ja-JP" altLang="ja-JP" sz="1100" b="0" i="0" baseline="0">
              <a:solidFill>
                <a:schemeClr val="dk1"/>
              </a:solidFill>
              <a:effectLst/>
              <a:latin typeface="+mn-lt"/>
              <a:ea typeface="+mn-ea"/>
              <a:cs typeface="+mn-cs"/>
            </a:rPr>
            <a:t>％）の減及び</a:t>
          </a:r>
          <a:r>
            <a:rPr lang="ja-JP" altLang="en-US" sz="1100" b="0" i="0" baseline="0">
              <a:solidFill>
                <a:schemeClr val="dk1"/>
              </a:solidFill>
              <a:effectLst/>
              <a:latin typeface="+mn-lt"/>
              <a:ea typeface="+mn-ea"/>
              <a:cs typeface="+mn-cs"/>
            </a:rPr>
            <a:t>社会保障・税番号制度システム中間サーバ・プラットフォーム利用負担金</a:t>
          </a:r>
          <a:r>
            <a:rPr lang="en-US" altLang="ja-JP" sz="1100" b="0" i="0" baseline="0">
              <a:solidFill>
                <a:schemeClr val="dk1"/>
              </a:solidFill>
              <a:effectLst/>
              <a:latin typeface="+mn-lt"/>
              <a:ea typeface="+mn-ea"/>
              <a:cs typeface="+mn-cs"/>
            </a:rPr>
            <a:t>981</a:t>
          </a:r>
          <a:r>
            <a:rPr lang="ja-JP" altLang="en-US" sz="1100" b="0" i="0" baseline="0">
              <a:solidFill>
                <a:schemeClr val="dk1"/>
              </a:solidFill>
              <a:effectLst/>
              <a:latin typeface="+mn-lt"/>
              <a:ea typeface="+mn-ea"/>
              <a:cs typeface="+mn-cs"/>
            </a:rPr>
            <a:t>万円（皆増）等により、</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8,833</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％）の減となったことが、ポイント改善の要因である。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今後とも、通常事業分については町単独補助金の整理合理化を図り、補助費等の抑制に努める。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123190</xdr:rowOff>
    </xdr:from>
    <xdr:to>
      <xdr:col>24</xdr:col>
      <xdr:colOff>31750</xdr:colOff>
      <xdr:row>37</xdr:row>
      <xdr:rowOff>130810</xdr:rowOff>
    </xdr:to>
    <xdr:cxnSp macro="">
      <xdr:nvCxnSpPr>
        <xdr:cNvPr id="308" name="直線コネクタ 307"/>
        <xdr:cNvCxnSpPr/>
      </xdr:nvCxnSpPr>
      <xdr:spPr>
        <a:xfrm flipV="1">
          <a:off x="15671800" y="646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37</xdr:row>
      <xdr:rowOff>138430</xdr:rowOff>
    </xdr:to>
    <xdr:cxnSp macro="">
      <xdr:nvCxnSpPr>
        <xdr:cNvPr id="311" name="直線コネクタ 310"/>
        <xdr:cNvCxnSpPr/>
      </xdr:nvCxnSpPr>
      <xdr:spPr>
        <a:xfrm flipV="1">
          <a:off x="14782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3" name="テキスト ボックス 312"/>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146050</xdr:rowOff>
    </xdr:to>
    <xdr:cxnSp macro="">
      <xdr:nvCxnSpPr>
        <xdr:cNvPr id="314" name="直線コネクタ 313"/>
        <xdr:cNvCxnSpPr/>
      </xdr:nvCxnSpPr>
      <xdr:spPr>
        <a:xfrm flipV="1">
          <a:off x="13893800" y="648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130810</xdr:rowOff>
    </xdr:from>
    <xdr:to>
      <xdr:col>20</xdr:col>
      <xdr:colOff>158750</xdr:colOff>
      <xdr:row>37</xdr:row>
      <xdr:rowOff>146050</xdr:rowOff>
    </xdr:to>
    <xdr:cxnSp macro="">
      <xdr:nvCxnSpPr>
        <xdr:cNvPr id="317" name="直線コネクタ 316"/>
        <xdr:cNvCxnSpPr/>
      </xdr:nvCxnSpPr>
      <xdr:spPr>
        <a:xfrm>
          <a:off x="13004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1" name="テキスト ボックス 320"/>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72390</xdr:rowOff>
    </xdr:from>
    <xdr:to>
      <xdr:col>24</xdr:col>
      <xdr:colOff>82550</xdr:colOff>
      <xdr:row>38</xdr:row>
      <xdr:rowOff>2540</xdr:rowOff>
    </xdr:to>
    <xdr:sp macro="" textlink="">
      <xdr:nvSpPr>
        <xdr:cNvPr id="327" name="円/楕円 326"/>
        <xdr:cNvSpPr/>
      </xdr:nvSpPr>
      <xdr:spPr>
        <a:xfrm>
          <a:off x="16459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44467</xdr:rowOff>
    </xdr:from>
    <xdr:ext cx="762000" cy="259045"/>
    <xdr:sp macro="" textlink="">
      <xdr:nvSpPr>
        <xdr:cNvPr id="328" name="補助費等該当値テキスト"/>
        <xdr:cNvSpPr txBox="1"/>
      </xdr:nvSpPr>
      <xdr:spPr>
        <a:xfrm>
          <a:off x="16598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29" name="円/楕円 328"/>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0" name="テキスト ボックス 329"/>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1" name="円/楕円 330"/>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2" name="テキスト ボックス 331"/>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33" name="円/楕円 332"/>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34" name="テキスト ボックス 33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80010</xdr:rowOff>
    </xdr:from>
    <xdr:to>
      <xdr:col>19</xdr:col>
      <xdr:colOff>6350</xdr:colOff>
      <xdr:row>38</xdr:row>
      <xdr:rowOff>10160</xdr:rowOff>
    </xdr:to>
    <xdr:sp macro="" textlink="">
      <xdr:nvSpPr>
        <xdr:cNvPr id="335" name="円/楕円 334"/>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166387</xdr:rowOff>
    </xdr:from>
    <xdr:ext cx="762000" cy="259045"/>
    <xdr:sp macro="" textlink="">
      <xdr:nvSpPr>
        <xdr:cNvPr id="336" name="テキスト ボックス 335"/>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ポイント減となり、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過疎債が</a:t>
          </a:r>
          <a:r>
            <a:rPr lang="en-US" altLang="ja-JP" sz="1100" b="0" i="0" baseline="0">
              <a:solidFill>
                <a:schemeClr val="dk1"/>
              </a:solidFill>
              <a:effectLst/>
              <a:latin typeface="+mn-lt"/>
              <a:ea typeface="+mn-ea"/>
              <a:cs typeface="+mn-cs"/>
            </a:rPr>
            <a:t>1,575</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336.1</a:t>
          </a:r>
          <a:r>
            <a:rPr lang="ja-JP" altLang="en-US" sz="1100" b="0" i="0" baseline="0">
              <a:solidFill>
                <a:schemeClr val="dk1"/>
              </a:solidFill>
              <a:effectLst/>
              <a:latin typeface="+mn-lt"/>
              <a:ea typeface="+mn-ea"/>
              <a:cs typeface="+mn-cs"/>
            </a:rPr>
            <a:t>％）の増だが、辺地債が</a:t>
          </a:r>
          <a:r>
            <a:rPr lang="en-US" altLang="ja-JP" sz="1100" b="0" i="0" baseline="0">
              <a:solidFill>
                <a:schemeClr val="dk1"/>
              </a:solidFill>
              <a:effectLst/>
              <a:latin typeface="+mn-lt"/>
              <a:ea typeface="+mn-ea"/>
              <a:cs typeface="+mn-cs"/>
            </a:rPr>
            <a:t>7,942</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23.3</a:t>
          </a:r>
          <a:r>
            <a:rPr lang="ja-JP" altLang="en-US" sz="1100" b="0" i="0" baseline="0">
              <a:solidFill>
                <a:schemeClr val="dk1"/>
              </a:solidFill>
              <a:effectLst/>
              <a:latin typeface="+mn-lt"/>
              <a:ea typeface="+mn-ea"/>
              <a:cs typeface="+mn-cs"/>
            </a:rPr>
            <a:t>％）減、学校教育施設等整備事業債が</a:t>
          </a:r>
          <a:r>
            <a:rPr lang="en-US" altLang="ja-JP" sz="1100" b="0" i="0" baseline="0">
              <a:solidFill>
                <a:schemeClr val="dk1"/>
              </a:solidFill>
              <a:effectLst/>
              <a:latin typeface="+mn-lt"/>
              <a:ea typeface="+mn-ea"/>
              <a:cs typeface="+mn-cs"/>
            </a:rPr>
            <a:t>1,256</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33.8</a:t>
          </a:r>
          <a:r>
            <a:rPr lang="ja-JP" altLang="en-US" sz="1100" b="0" i="0" baseline="0">
              <a:solidFill>
                <a:schemeClr val="dk1"/>
              </a:solidFill>
              <a:effectLst/>
              <a:latin typeface="+mn-lt"/>
              <a:ea typeface="+mn-ea"/>
              <a:cs typeface="+mn-cs"/>
            </a:rPr>
            <a:t>％）の減等で、前年度に比べて</a:t>
          </a:r>
          <a:r>
            <a:rPr lang="en-US" altLang="ja-JP" sz="1100" b="0" i="0" baseline="0">
              <a:solidFill>
                <a:schemeClr val="dk1"/>
              </a:solidFill>
              <a:effectLst/>
              <a:latin typeface="+mn-lt"/>
              <a:ea typeface="+mn-ea"/>
              <a:cs typeface="+mn-cs"/>
            </a:rPr>
            <a:t>1,163</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％）減少したことが要因と考えられる。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今後においてもプライマリーバランスの確保、実質公債費比率の動向を見極めながら、緊急性、必要性を検討し事業の取捨選択に努める。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31750</xdr:rowOff>
    </xdr:to>
    <xdr:cxnSp macro="">
      <xdr:nvCxnSpPr>
        <xdr:cNvPr id="369" name="直線コネクタ 368"/>
        <xdr:cNvCxnSpPr/>
      </xdr:nvCxnSpPr>
      <xdr:spPr>
        <a:xfrm flipV="1">
          <a:off x="3987800" y="1353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31750</xdr:rowOff>
    </xdr:to>
    <xdr:cxnSp macro="">
      <xdr:nvCxnSpPr>
        <xdr:cNvPr id="372" name="直線コネクタ 371"/>
        <xdr:cNvCxnSpPr/>
      </xdr:nvCxnSpPr>
      <xdr:spPr>
        <a:xfrm>
          <a:off x="3098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79</xdr:row>
      <xdr:rowOff>31750</xdr:rowOff>
    </xdr:to>
    <xdr:cxnSp macro="">
      <xdr:nvCxnSpPr>
        <xdr:cNvPr id="375" name="直線コネクタ 374"/>
        <xdr:cNvCxnSpPr/>
      </xdr:nvCxnSpPr>
      <xdr:spPr>
        <a:xfrm>
          <a:off x="2209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77" name="テキスト ボックス 376"/>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157480</xdr:rowOff>
    </xdr:to>
    <xdr:cxnSp macro="">
      <xdr:nvCxnSpPr>
        <xdr:cNvPr id="378" name="直線コネクタ 377"/>
        <xdr:cNvCxnSpPr/>
      </xdr:nvCxnSpPr>
      <xdr:spPr>
        <a:xfrm>
          <a:off x="1320800" y="1350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0" name="テキスト ボックス 379"/>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82" name="テキスト ボックス 381"/>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8" name="円/楕円 387"/>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130827</xdr:rowOff>
    </xdr:from>
    <xdr:ext cx="762000" cy="259045"/>
    <xdr:sp macro="" textlink="">
      <xdr:nvSpPr>
        <xdr:cNvPr id="389" name="公債費該当値テキスト"/>
        <xdr:cNvSpPr txBox="1"/>
      </xdr:nvSpPr>
      <xdr:spPr>
        <a:xfrm>
          <a:off x="49149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390" name="円/楕円 389"/>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92727</xdr:rowOff>
    </xdr:from>
    <xdr:ext cx="736600" cy="259045"/>
    <xdr:sp macro="" textlink="">
      <xdr:nvSpPr>
        <xdr:cNvPr id="391" name="テキスト ボックス 390"/>
        <xdr:cNvSpPr txBox="1"/>
      </xdr:nvSpPr>
      <xdr:spPr>
        <a:xfrm>
          <a:off x="3606800" y="132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2" name="円/楕円 391"/>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92727</xdr:rowOff>
    </xdr:from>
    <xdr:ext cx="762000" cy="259045"/>
    <xdr:sp macro="" textlink="">
      <xdr:nvSpPr>
        <xdr:cNvPr id="393" name="テキスト ボックス 392"/>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106680</xdr:rowOff>
    </xdr:from>
    <xdr:to>
      <xdr:col>3</xdr:col>
      <xdr:colOff>193675</xdr:colOff>
      <xdr:row>79</xdr:row>
      <xdr:rowOff>36830</xdr:rowOff>
    </xdr:to>
    <xdr:sp macro="" textlink="">
      <xdr:nvSpPr>
        <xdr:cNvPr id="394" name="円/楕円 393"/>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95" name="テキスト ボックス 394"/>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6" name="円/楕円 39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97" name="テキスト ボックス 396"/>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公債費以外の経常収支比率は前年比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ポイント増加し、類似団体と</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ポイントの開きがある。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補助事業では</a:t>
          </a:r>
          <a:r>
            <a:rPr lang="ja-JP" altLang="en-US" sz="1100" b="0" i="0" baseline="0">
              <a:solidFill>
                <a:schemeClr val="dk1"/>
              </a:solidFill>
              <a:effectLst/>
              <a:latin typeface="+mn-lt"/>
              <a:ea typeface="+mn-ea"/>
              <a:cs typeface="+mn-cs"/>
            </a:rPr>
            <a:t>種市学校給食センター工事</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2,603</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千円（皆増）</a:t>
          </a:r>
          <a:r>
            <a:rPr lang="ja-JP" altLang="ja-JP" sz="1100" b="0" i="0" baseline="0">
              <a:solidFill>
                <a:schemeClr val="dk1"/>
              </a:solidFill>
              <a:effectLst/>
              <a:latin typeface="+mn-lt"/>
              <a:ea typeface="+mn-ea"/>
              <a:cs typeface="+mn-cs"/>
            </a:rPr>
            <a:t>及び</a:t>
          </a:r>
          <a:r>
            <a:rPr lang="ja-JP" altLang="en-US" sz="1100" b="0" i="0" baseline="0">
              <a:solidFill>
                <a:schemeClr val="dk1"/>
              </a:solidFill>
              <a:effectLst/>
              <a:latin typeface="+mn-lt"/>
              <a:ea typeface="+mn-ea"/>
              <a:cs typeface="+mn-cs"/>
            </a:rPr>
            <a:t>角浜漁港外港北防波堤工事</a:t>
          </a:r>
          <a:r>
            <a:rPr lang="en-US" altLang="ja-JP" sz="1100" b="0" i="0" baseline="0">
              <a:solidFill>
                <a:schemeClr val="dk1"/>
              </a:solidFill>
              <a:effectLst/>
              <a:latin typeface="+mn-lt"/>
              <a:ea typeface="+mn-ea"/>
              <a:cs typeface="+mn-cs"/>
            </a:rPr>
            <a:t>5,155</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39.0</a:t>
          </a:r>
          <a:r>
            <a:rPr lang="ja-JP" altLang="ja-JP" sz="1100" b="0" i="0" baseline="0">
              <a:solidFill>
                <a:schemeClr val="dk1"/>
              </a:solidFill>
              <a:effectLst/>
              <a:latin typeface="+mn-lt"/>
              <a:ea typeface="+mn-ea"/>
              <a:cs typeface="+mn-cs"/>
            </a:rPr>
            <a:t>％）の増、単独事業では</a:t>
          </a:r>
          <a:r>
            <a:rPr lang="ja-JP" altLang="en-US" sz="1100" b="0" i="0" baseline="0">
              <a:solidFill>
                <a:schemeClr val="dk1"/>
              </a:solidFill>
              <a:effectLst/>
              <a:latin typeface="+mn-lt"/>
              <a:ea typeface="+mn-ea"/>
              <a:cs typeface="+mn-cs"/>
            </a:rPr>
            <a:t>オーシャンビュースタジアム大規模改修工事</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9,688</a:t>
          </a:r>
          <a:r>
            <a:rPr lang="ja-JP" altLang="en-US"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千円（皆増）等が、</a:t>
          </a:r>
          <a:r>
            <a:rPr lang="ja-JP" altLang="ja-JP" sz="1100" b="0" i="0" baseline="0">
              <a:solidFill>
                <a:schemeClr val="dk1"/>
              </a:solidFill>
              <a:effectLst/>
              <a:latin typeface="+mn-lt"/>
              <a:ea typeface="+mn-ea"/>
              <a:cs typeface="+mn-cs"/>
            </a:rPr>
            <a:t>ポイントを増加させた要因である。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今後においてはプライマリーバランスの確保に努め、実質公債費比率の動向を見極めながら、事業の緊急性、必要性を検討し、事業の取捨選択に努める必要がある。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123189</xdr:rowOff>
    </xdr:to>
    <xdr:cxnSp macro="">
      <xdr:nvCxnSpPr>
        <xdr:cNvPr id="430" name="直線コネクタ 429"/>
        <xdr:cNvCxnSpPr/>
      </xdr:nvCxnSpPr>
      <xdr:spPr>
        <a:xfrm>
          <a:off x="15671800" y="133057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111777</xdr:rowOff>
    </xdr:from>
    <xdr:ext cx="762000" cy="259045"/>
    <xdr:sp macro="" textlink="">
      <xdr:nvSpPr>
        <xdr:cNvPr id="431" name="公債費以外平均値テキスト"/>
        <xdr:cNvSpPr txBox="1"/>
      </xdr:nvSpPr>
      <xdr:spPr>
        <a:xfrm>
          <a:off x="16598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104139</xdr:rowOff>
    </xdr:to>
    <xdr:cxnSp macro="">
      <xdr:nvCxnSpPr>
        <xdr:cNvPr id="433" name="直線コネクタ 432"/>
        <xdr:cNvCxnSpPr/>
      </xdr:nvCxnSpPr>
      <xdr:spPr>
        <a:xfrm>
          <a:off x="14782800" y="13282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35" name="テキスト ボックス 43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81280</xdr:rowOff>
    </xdr:to>
    <xdr:cxnSp macro="">
      <xdr:nvCxnSpPr>
        <xdr:cNvPr id="436" name="直線コネクタ 435"/>
        <xdr:cNvCxnSpPr/>
      </xdr:nvCxnSpPr>
      <xdr:spPr>
        <a:xfrm>
          <a:off x="13893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38" name="テキスト ボックス 437"/>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77470</xdr:rowOff>
    </xdr:to>
    <xdr:cxnSp macro="">
      <xdr:nvCxnSpPr>
        <xdr:cNvPr id="439" name="直線コネクタ 438"/>
        <xdr:cNvCxnSpPr/>
      </xdr:nvCxnSpPr>
      <xdr:spPr>
        <a:xfrm>
          <a:off x="13004800" y="13221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3" name="テキスト ボックス 442"/>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9" name="円/楕円 448"/>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0"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53339</xdr:rowOff>
    </xdr:from>
    <xdr:to>
      <xdr:col>22</xdr:col>
      <xdr:colOff>615950</xdr:colOff>
      <xdr:row>77</xdr:row>
      <xdr:rowOff>154939</xdr:rowOff>
    </xdr:to>
    <xdr:sp macro="" textlink="">
      <xdr:nvSpPr>
        <xdr:cNvPr id="451" name="円/楕円 450"/>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139716</xdr:rowOff>
    </xdr:from>
    <xdr:ext cx="736600" cy="259045"/>
    <xdr:sp macro="" textlink="">
      <xdr:nvSpPr>
        <xdr:cNvPr id="452" name="テキスト ボックス 451"/>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3" name="円/楕円 452"/>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54" name="テキスト ボックス 453"/>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5" name="円/楕円 454"/>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6" name="テキスト ボックス 45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57" name="円/楕円 456"/>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55897</xdr:rowOff>
    </xdr:from>
    <xdr:ext cx="762000" cy="259045"/>
    <xdr:sp macro="" textlink="">
      <xdr:nvSpPr>
        <xdr:cNvPr id="458" name="テキスト ボックス 457"/>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岩手県洋野町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65373</xdr:rowOff>
    </xdr:from>
    <xdr:to>
      <xdr:col>4</xdr:col>
      <xdr:colOff>1117600</xdr:colOff>
      <xdr:row>17</xdr:row>
      <xdr:rowOff>92939</xdr:rowOff>
    </xdr:to>
    <xdr:cxnSp macro="">
      <xdr:nvCxnSpPr>
        <xdr:cNvPr id="54" name="直線コネクタ 53"/>
        <xdr:cNvCxnSpPr/>
      </xdr:nvCxnSpPr>
      <xdr:spPr bwMode="auto">
        <a:xfrm flipV="1">
          <a:off x="5003800" y="3027648"/>
          <a:ext cx="647700" cy="2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38179</xdr:rowOff>
    </xdr:from>
    <xdr:to>
      <xdr:col>4</xdr:col>
      <xdr:colOff>469900</xdr:colOff>
      <xdr:row>17</xdr:row>
      <xdr:rowOff>92939</xdr:rowOff>
    </xdr:to>
    <xdr:cxnSp macro="">
      <xdr:nvCxnSpPr>
        <xdr:cNvPr id="57" name="直線コネクタ 56"/>
        <xdr:cNvCxnSpPr/>
      </xdr:nvCxnSpPr>
      <xdr:spPr bwMode="auto">
        <a:xfrm>
          <a:off x="4305300" y="3000454"/>
          <a:ext cx="698500" cy="5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38179</xdr:rowOff>
    </xdr:from>
    <xdr:to>
      <xdr:col>3</xdr:col>
      <xdr:colOff>904875</xdr:colOff>
      <xdr:row>17</xdr:row>
      <xdr:rowOff>45571</xdr:rowOff>
    </xdr:to>
    <xdr:cxnSp macro="">
      <xdr:nvCxnSpPr>
        <xdr:cNvPr id="60" name="直線コネクタ 59"/>
        <xdr:cNvCxnSpPr/>
      </xdr:nvCxnSpPr>
      <xdr:spPr bwMode="auto">
        <a:xfrm flipV="1">
          <a:off x="3606800" y="3000454"/>
          <a:ext cx="6985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45571</xdr:rowOff>
    </xdr:from>
    <xdr:to>
      <xdr:col>3</xdr:col>
      <xdr:colOff>206375</xdr:colOff>
      <xdr:row>17</xdr:row>
      <xdr:rowOff>86090</xdr:rowOff>
    </xdr:to>
    <xdr:cxnSp macro="">
      <xdr:nvCxnSpPr>
        <xdr:cNvPr id="63" name="直線コネクタ 62"/>
        <xdr:cNvCxnSpPr/>
      </xdr:nvCxnSpPr>
      <xdr:spPr bwMode="auto">
        <a:xfrm flipV="1">
          <a:off x="2908300" y="3007846"/>
          <a:ext cx="698500" cy="40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14573</xdr:rowOff>
    </xdr:from>
    <xdr:to>
      <xdr:col>5</xdr:col>
      <xdr:colOff>34925</xdr:colOff>
      <xdr:row>17</xdr:row>
      <xdr:rowOff>116173</xdr:rowOff>
    </xdr:to>
    <xdr:sp macro="" textlink="">
      <xdr:nvSpPr>
        <xdr:cNvPr id="73" name="円/楕円 72"/>
        <xdr:cNvSpPr/>
      </xdr:nvSpPr>
      <xdr:spPr bwMode="auto">
        <a:xfrm>
          <a:off x="5600700" y="29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31100</xdr:rowOff>
    </xdr:from>
    <xdr:ext cx="762000" cy="259045"/>
    <xdr:sp macro="" textlink="">
      <xdr:nvSpPr>
        <xdr:cNvPr id="74" name="人口1人当たり決算額の推移該当値テキスト130"/>
        <xdr:cNvSpPr txBox="1"/>
      </xdr:nvSpPr>
      <xdr:spPr>
        <a:xfrm>
          <a:off x="5740400" y="2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125,470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42139</xdr:rowOff>
    </xdr:from>
    <xdr:to>
      <xdr:col>4</xdr:col>
      <xdr:colOff>520700</xdr:colOff>
      <xdr:row>17</xdr:row>
      <xdr:rowOff>143739</xdr:rowOff>
    </xdr:to>
    <xdr:sp macro="" textlink="">
      <xdr:nvSpPr>
        <xdr:cNvPr id="75" name="円/楕円 74"/>
        <xdr:cNvSpPr/>
      </xdr:nvSpPr>
      <xdr:spPr bwMode="auto">
        <a:xfrm>
          <a:off x="4953000" y="300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153916</xdr:rowOff>
    </xdr:from>
    <xdr:ext cx="736600" cy="259045"/>
    <xdr:sp macro="" textlink="">
      <xdr:nvSpPr>
        <xdr:cNvPr id="76" name="テキスト ボックス 75"/>
        <xdr:cNvSpPr txBox="1"/>
      </xdr:nvSpPr>
      <xdr:spPr>
        <a:xfrm>
          <a:off x="4622800" y="277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158829</xdr:rowOff>
    </xdr:from>
    <xdr:to>
      <xdr:col>3</xdr:col>
      <xdr:colOff>955675</xdr:colOff>
      <xdr:row>17</xdr:row>
      <xdr:rowOff>88979</xdr:rowOff>
    </xdr:to>
    <xdr:sp macro="" textlink="">
      <xdr:nvSpPr>
        <xdr:cNvPr id="77" name="円/楕円 76"/>
        <xdr:cNvSpPr/>
      </xdr:nvSpPr>
      <xdr:spPr bwMode="auto">
        <a:xfrm>
          <a:off x="4254500" y="2949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99156</xdr:rowOff>
    </xdr:from>
    <xdr:ext cx="762000" cy="259045"/>
    <xdr:sp macro="" textlink="">
      <xdr:nvSpPr>
        <xdr:cNvPr id="78" name="テキスト ボックス 77"/>
        <xdr:cNvSpPr txBox="1"/>
      </xdr:nvSpPr>
      <xdr:spPr>
        <a:xfrm>
          <a:off x="3924300" y="27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128,325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166221</xdr:rowOff>
    </xdr:from>
    <xdr:to>
      <xdr:col>3</xdr:col>
      <xdr:colOff>257175</xdr:colOff>
      <xdr:row>17</xdr:row>
      <xdr:rowOff>96371</xdr:rowOff>
    </xdr:to>
    <xdr:sp macro="" textlink="">
      <xdr:nvSpPr>
        <xdr:cNvPr id="79" name="円/楕円 78"/>
        <xdr:cNvSpPr/>
      </xdr:nvSpPr>
      <xdr:spPr bwMode="auto">
        <a:xfrm>
          <a:off x="3556000" y="295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106548</xdr:rowOff>
    </xdr:from>
    <xdr:ext cx="762000" cy="259045"/>
    <xdr:sp macro="" textlink="">
      <xdr:nvSpPr>
        <xdr:cNvPr id="80" name="テキスト ボックス 79"/>
        <xdr:cNvSpPr txBox="1"/>
      </xdr:nvSpPr>
      <xdr:spPr>
        <a:xfrm>
          <a:off x="3225800" y="272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35290</xdr:rowOff>
    </xdr:from>
    <xdr:to>
      <xdr:col>2</xdr:col>
      <xdr:colOff>692150</xdr:colOff>
      <xdr:row>17</xdr:row>
      <xdr:rowOff>136890</xdr:rowOff>
    </xdr:to>
    <xdr:sp macro="" textlink="">
      <xdr:nvSpPr>
        <xdr:cNvPr id="81" name="円/楕円 80"/>
        <xdr:cNvSpPr/>
      </xdr:nvSpPr>
      <xdr:spPr bwMode="auto">
        <a:xfrm>
          <a:off x="2857500" y="299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147067</xdr:rowOff>
    </xdr:from>
    <xdr:ext cx="762000" cy="259045"/>
    <xdr:sp macro="" textlink="">
      <xdr:nvSpPr>
        <xdr:cNvPr id="82" name="テキスト ボックス 81"/>
        <xdr:cNvSpPr txBox="1"/>
      </xdr:nvSpPr>
      <xdr:spPr>
        <a:xfrm>
          <a:off x="2527300" y="2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794</xdr:rowOff>
    </xdr:from>
    <xdr:to>
      <xdr:col>4</xdr:col>
      <xdr:colOff>1117600</xdr:colOff>
      <xdr:row>36</xdr:row>
      <xdr:rowOff>106350</xdr:rowOff>
    </xdr:to>
    <xdr:cxnSp macro="">
      <xdr:nvCxnSpPr>
        <xdr:cNvPr id="116" name="直線コネクタ 115"/>
        <xdr:cNvCxnSpPr/>
      </xdr:nvCxnSpPr>
      <xdr:spPr bwMode="auto">
        <a:xfrm>
          <a:off x="5003800" y="6954044"/>
          <a:ext cx="647700" cy="105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794</xdr:rowOff>
    </xdr:from>
    <xdr:to>
      <xdr:col>4</xdr:col>
      <xdr:colOff>469900</xdr:colOff>
      <xdr:row>36</xdr:row>
      <xdr:rowOff>22530</xdr:rowOff>
    </xdr:to>
    <xdr:cxnSp macro="">
      <xdr:nvCxnSpPr>
        <xdr:cNvPr id="119" name="直線コネクタ 118"/>
        <xdr:cNvCxnSpPr/>
      </xdr:nvCxnSpPr>
      <xdr:spPr bwMode="auto">
        <a:xfrm flipV="1">
          <a:off x="4305300" y="6954044"/>
          <a:ext cx="698500" cy="21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321596</xdr:rowOff>
    </xdr:from>
    <xdr:to>
      <xdr:col>3</xdr:col>
      <xdr:colOff>904875</xdr:colOff>
      <xdr:row>36</xdr:row>
      <xdr:rowOff>22530</xdr:rowOff>
    </xdr:to>
    <xdr:cxnSp macro="">
      <xdr:nvCxnSpPr>
        <xdr:cNvPr id="122" name="直線コネクタ 121"/>
        <xdr:cNvCxnSpPr/>
      </xdr:nvCxnSpPr>
      <xdr:spPr bwMode="auto">
        <a:xfrm>
          <a:off x="3606800" y="6931946"/>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303688</xdr:rowOff>
    </xdr:from>
    <xdr:to>
      <xdr:col>3</xdr:col>
      <xdr:colOff>206375</xdr:colOff>
      <xdr:row>35</xdr:row>
      <xdr:rowOff>321596</xdr:rowOff>
    </xdr:to>
    <xdr:cxnSp macro="">
      <xdr:nvCxnSpPr>
        <xdr:cNvPr id="125" name="直線コネクタ 124"/>
        <xdr:cNvCxnSpPr/>
      </xdr:nvCxnSpPr>
      <xdr:spPr bwMode="auto">
        <a:xfrm>
          <a:off x="2908300" y="6914038"/>
          <a:ext cx="698500" cy="1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55550</xdr:rowOff>
    </xdr:from>
    <xdr:to>
      <xdr:col>5</xdr:col>
      <xdr:colOff>34925</xdr:colOff>
      <xdr:row>36</xdr:row>
      <xdr:rowOff>157150</xdr:rowOff>
    </xdr:to>
    <xdr:sp macro="" textlink="">
      <xdr:nvSpPr>
        <xdr:cNvPr id="135" name="円/楕円 134"/>
        <xdr:cNvSpPr/>
      </xdr:nvSpPr>
      <xdr:spPr bwMode="auto">
        <a:xfrm>
          <a:off x="5600700" y="700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27627</xdr:rowOff>
    </xdr:from>
    <xdr:ext cx="762000" cy="259045"/>
    <xdr:sp macro="" textlink="">
      <xdr:nvSpPr>
        <xdr:cNvPr id="136" name="人口1人当たり決算額の推移該当値テキスト445"/>
        <xdr:cNvSpPr txBox="1"/>
      </xdr:nvSpPr>
      <xdr:spPr>
        <a:xfrm>
          <a:off x="5740400" y="69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292894</xdr:rowOff>
    </xdr:from>
    <xdr:to>
      <xdr:col>4</xdr:col>
      <xdr:colOff>520700</xdr:colOff>
      <xdr:row>36</xdr:row>
      <xdr:rowOff>51594</xdr:rowOff>
    </xdr:to>
    <xdr:sp macro="" textlink="">
      <xdr:nvSpPr>
        <xdr:cNvPr id="137" name="円/楕円 136"/>
        <xdr:cNvSpPr/>
      </xdr:nvSpPr>
      <xdr:spPr bwMode="auto">
        <a:xfrm>
          <a:off x="4953000" y="690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36371</xdr:rowOff>
    </xdr:from>
    <xdr:ext cx="736600" cy="259045"/>
    <xdr:sp macro="" textlink="">
      <xdr:nvSpPr>
        <xdr:cNvPr id="138" name="テキスト ボックス 137"/>
        <xdr:cNvSpPr txBox="1"/>
      </xdr:nvSpPr>
      <xdr:spPr>
        <a:xfrm>
          <a:off x="4622800" y="6989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314630</xdr:rowOff>
    </xdr:from>
    <xdr:to>
      <xdr:col>3</xdr:col>
      <xdr:colOff>955675</xdr:colOff>
      <xdr:row>36</xdr:row>
      <xdr:rowOff>73330</xdr:rowOff>
    </xdr:to>
    <xdr:sp macro="" textlink="">
      <xdr:nvSpPr>
        <xdr:cNvPr id="139" name="円/楕円 138"/>
        <xdr:cNvSpPr/>
      </xdr:nvSpPr>
      <xdr:spPr bwMode="auto">
        <a:xfrm>
          <a:off x="4254500" y="692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58107</xdr:rowOff>
    </xdr:from>
    <xdr:ext cx="762000" cy="259045"/>
    <xdr:sp macro="" textlink="">
      <xdr:nvSpPr>
        <xdr:cNvPr id="140" name="テキスト ボックス 139"/>
        <xdr:cNvSpPr txBox="1"/>
      </xdr:nvSpPr>
      <xdr:spPr>
        <a:xfrm>
          <a:off x="3924300" y="70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270796</xdr:rowOff>
    </xdr:from>
    <xdr:to>
      <xdr:col>3</xdr:col>
      <xdr:colOff>257175</xdr:colOff>
      <xdr:row>36</xdr:row>
      <xdr:rowOff>29496</xdr:rowOff>
    </xdr:to>
    <xdr:sp macro="" textlink="">
      <xdr:nvSpPr>
        <xdr:cNvPr id="141" name="円/楕円 140"/>
        <xdr:cNvSpPr/>
      </xdr:nvSpPr>
      <xdr:spPr bwMode="auto">
        <a:xfrm>
          <a:off x="3556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14273</xdr:rowOff>
    </xdr:from>
    <xdr:ext cx="762000" cy="259045"/>
    <xdr:sp macro="" textlink="">
      <xdr:nvSpPr>
        <xdr:cNvPr id="142" name="テキスト ボックス 141"/>
        <xdr:cNvSpPr txBox="1"/>
      </xdr:nvSpPr>
      <xdr:spPr>
        <a:xfrm>
          <a:off x="32258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252888</xdr:rowOff>
    </xdr:from>
    <xdr:to>
      <xdr:col>2</xdr:col>
      <xdr:colOff>692150</xdr:colOff>
      <xdr:row>36</xdr:row>
      <xdr:rowOff>11588</xdr:rowOff>
    </xdr:to>
    <xdr:sp macro="" textlink="">
      <xdr:nvSpPr>
        <xdr:cNvPr id="143" name="円/楕円 142"/>
        <xdr:cNvSpPr/>
      </xdr:nvSpPr>
      <xdr:spPr bwMode="auto">
        <a:xfrm>
          <a:off x="2857500" y="686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339265</xdr:rowOff>
    </xdr:from>
    <xdr:ext cx="762000" cy="259045"/>
    <xdr:sp macro="" textlink="">
      <xdr:nvSpPr>
        <xdr:cNvPr id="144" name="テキスト ボックス 143"/>
        <xdr:cNvSpPr txBox="1"/>
      </xdr:nvSpPr>
      <xdr:spPr>
        <a:xfrm>
          <a:off x="2527300" y="694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財政調整基金については、Ｈ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以降続き積み増しを続け</a:t>
          </a:r>
          <a:r>
            <a:rPr lang="ja-JP" altLang="en-US" sz="1100" b="0" i="0" baseline="0">
              <a:solidFill>
                <a:schemeClr val="dk1"/>
              </a:solidFill>
              <a:effectLst/>
              <a:latin typeface="+mn-lt"/>
              <a:ea typeface="+mn-ea"/>
              <a:cs typeface="+mn-cs"/>
            </a:rPr>
            <a:t>てきたが、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年度の伸びは抑えられている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年度は前年度残高と比べ</a:t>
          </a:r>
          <a:r>
            <a:rPr lang="en-US" altLang="ja-JP" sz="1100" b="0" i="0" baseline="0">
              <a:solidFill>
                <a:schemeClr val="dk1"/>
              </a:solidFill>
              <a:effectLst/>
              <a:latin typeface="+mn-lt"/>
              <a:ea typeface="+mn-ea"/>
              <a:cs typeface="+mn-cs"/>
            </a:rPr>
            <a:t>253,324</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1,574,363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1,827,687</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増となった。</a:t>
          </a:r>
          <a:endParaRPr lang="ja-JP" altLang="ja-JP" sz="1400">
            <a:effectLst/>
          </a:endParaRPr>
        </a:p>
        <a:p>
          <a:pPr rtl="0"/>
          <a:r>
            <a:rPr lang="ja-JP" altLang="ja-JP" sz="1100" b="0" i="0" baseline="0">
              <a:solidFill>
                <a:schemeClr val="dk1"/>
              </a:solidFill>
              <a:effectLst/>
              <a:latin typeface="+mn-lt"/>
              <a:ea typeface="+mn-ea"/>
              <a:cs typeface="+mn-cs"/>
            </a:rPr>
            <a:t>　実質単年度収支について、</a:t>
          </a:r>
          <a:r>
            <a:rPr lang="ja-JP" altLang="en-US" sz="1100" b="0" i="0" baseline="0">
              <a:solidFill>
                <a:schemeClr val="dk1"/>
              </a:solidFill>
              <a:effectLst/>
              <a:latin typeface="+mn-lt"/>
              <a:ea typeface="+mn-ea"/>
              <a:cs typeface="+mn-cs"/>
            </a:rPr>
            <a:t>前年度においては</a:t>
          </a:r>
          <a:r>
            <a:rPr lang="ja-JP" altLang="ja-JP" sz="1100" b="0" i="0" baseline="0">
              <a:solidFill>
                <a:schemeClr val="dk1"/>
              </a:solidFill>
              <a:effectLst/>
              <a:latin typeface="+mn-lt"/>
              <a:ea typeface="+mn-ea"/>
              <a:cs typeface="+mn-cs"/>
            </a:rPr>
            <a:t>標準財政規模比が初の負数となったが、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年度は標準財政規模に対する実質収支が改善（</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451,336</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504,670</a:t>
          </a:r>
          <a:r>
            <a:rPr lang="ja-JP" altLang="en-US" sz="1100" b="0" i="0" baseline="0">
              <a:solidFill>
                <a:schemeClr val="dk1"/>
              </a:solidFill>
              <a:effectLst/>
              <a:latin typeface="+mn-lt"/>
              <a:ea typeface="+mn-ea"/>
              <a:cs typeface="+mn-cs"/>
            </a:rPr>
            <a:t>千円）し、実質収支額及び実質単年度収支の改善に</a:t>
          </a:r>
          <a:r>
            <a:rPr lang="ja-JP" altLang="ja-JP" sz="1100" b="0" i="0" baseline="0">
              <a:solidFill>
                <a:schemeClr val="dk1"/>
              </a:solidFill>
              <a:effectLst/>
              <a:latin typeface="+mn-lt"/>
              <a:ea typeface="+mn-ea"/>
              <a:cs typeface="+mn-cs"/>
            </a:rPr>
            <a:t>寄与している。</a:t>
          </a:r>
          <a:endParaRPr lang="ja-JP" altLang="ja-JP" sz="1400">
            <a:effectLst/>
          </a:endParaRPr>
        </a:p>
        <a:p>
          <a:pPr rtl="0"/>
          <a:r>
            <a:rPr lang="ja-JP" altLang="ja-JP" sz="1100" b="0" i="0" baseline="0">
              <a:solidFill>
                <a:schemeClr val="dk1"/>
              </a:solidFill>
              <a:effectLst/>
              <a:latin typeface="+mn-lt"/>
              <a:ea typeface="+mn-ea"/>
              <a:cs typeface="+mn-cs"/>
            </a:rPr>
            <a:t>　地方交付税の合併算定替分が段階的に減少する平成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年度以降は、財政的に厳しい状況となることが予想されることから、経常経費の縮減を進める必要がある。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病院事業については、経営の健全化を図るため、平成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年度に作成した公立病院改革プランに従い、一般病床の減、療養病床を介護療養老人保健施設床への転換を図り、経常収支黒字を継続している。</a:t>
          </a:r>
          <a:endParaRPr lang="ja-JP" altLang="ja-JP" sz="1400">
            <a:effectLst/>
          </a:endParaRPr>
        </a:p>
        <a:p>
          <a:pPr rtl="0"/>
          <a:r>
            <a:rPr lang="ja-JP" altLang="ja-JP" sz="1100" b="0" i="0" baseline="0">
              <a:solidFill>
                <a:schemeClr val="dk1"/>
              </a:solidFill>
              <a:effectLst/>
              <a:latin typeface="+mn-lt"/>
              <a:ea typeface="+mn-ea"/>
              <a:cs typeface="+mn-cs"/>
            </a:rPr>
            <a:t>　水道事業については、近隣市町村に水源を求め、平成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年度まで大規模な事業を推進してきたところであるが、施設整備費や水道料金では賄いきれない維持管理経費については、経営基盤強化のため、一般会計からの出資金により、経常収支黒字を維持している。</a:t>
          </a:r>
          <a:endParaRPr lang="ja-JP" altLang="ja-JP" sz="1400">
            <a:effectLst/>
          </a:endParaRPr>
        </a:p>
        <a:p>
          <a:pPr rtl="0"/>
          <a:r>
            <a:rPr lang="ja-JP" altLang="ja-JP" sz="1100" b="0" i="0" baseline="0">
              <a:solidFill>
                <a:schemeClr val="dk1"/>
              </a:solidFill>
              <a:effectLst/>
              <a:latin typeface="+mn-lt"/>
              <a:ea typeface="+mn-ea"/>
              <a:cs typeface="+mn-cs"/>
            </a:rPr>
            <a:t>　一般会計については、一般財源比率の減少が進んでいるほか、合併算定替えや新しい算定費目の影響で、地方交付税が高い水準で交付されていることなどから、単年度収支が伸び、黒字額の割合が大きく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国民健康保険会計については前年より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ポイント悪化し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基金の取り崩しなどにより運営を賄っているが、国保の都道府県化を視野に事業を進めていく。</a:t>
          </a:r>
          <a:endParaRPr lang="ja-JP" altLang="ja-JP" sz="1400">
            <a:effectLst/>
          </a:endParaRPr>
        </a:p>
        <a:p>
          <a:r>
            <a:rPr lang="ja-JP" altLang="ja-JP" sz="1100" b="0" i="0" baseline="0">
              <a:solidFill>
                <a:schemeClr val="dk1"/>
              </a:solidFill>
              <a:effectLst/>
              <a:latin typeface="+mn-lt"/>
              <a:ea typeface="+mn-ea"/>
              <a:cs typeface="+mn-cs"/>
            </a:rPr>
            <a:t>　その他の会計についても、一般会計からの繰入金等で、黒字を維持している状況であるが、一般会計の負担を必要最低限に抑えるため、基準外繰入を抑えるよう努め、収支均衡を図っている状況である。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元利償還金については、減少傾向にあったが、過去の償還が順次終了しているためのもので、</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百万円の増に転じ</a:t>
          </a:r>
          <a:r>
            <a:rPr lang="ja-JP" altLang="en-US" sz="1100" b="0" i="0" baseline="0">
              <a:solidFill>
                <a:schemeClr val="dk1"/>
              </a:solidFill>
              <a:effectLst/>
              <a:latin typeface="+mn-lt"/>
              <a:ea typeface="+mn-ea"/>
              <a:cs typeface="+mn-cs"/>
            </a:rPr>
            <a:t>た。平成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百万円の減となったところである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減少傾向が続いてたが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百万円のプラスに転じた。</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111</a:t>
          </a:r>
          <a:r>
            <a:rPr lang="ja-JP" altLang="en-US" sz="1100" b="0" i="0" baseline="0">
              <a:solidFill>
                <a:schemeClr val="dk1"/>
              </a:solidFill>
              <a:effectLst/>
              <a:latin typeface="+mn-lt"/>
              <a:ea typeface="+mn-ea"/>
              <a:cs typeface="+mn-cs"/>
            </a:rPr>
            <a:t>百万円の減となったが、過疎債の減</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497.5</a:t>
          </a:r>
          <a:r>
            <a:rPr lang="ja-JP" altLang="en-US"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95.7</a:t>
          </a:r>
          <a:r>
            <a:rPr lang="ja-JP" altLang="en-US" sz="1100" b="0" i="0" baseline="0">
              <a:solidFill>
                <a:schemeClr val="dk1"/>
              </a:solidFill>
              <a:effectLst/>
              <a:latin typeface="+mn-lt"/>
              <a:ea typeface="+mn-ea"/>
              <a:cs typeface="+mn-cs"/>
            </a:rPr>
            <a:t>％の減</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によるところが大きい。</a:t>
          </a:r>
          <a:endParaRPr lang="ja-JP" altLang="ja-JP" sz="1400">
            <a:effectLst/>
          </a:endParaRPr>
        </a:p>
        <a:p>
          <a:pPr rtl="0"/>
          <a:r>
            <a:rPr lang="ja-JP" altLang="ja-JP" sz="1100" b="0" i="0" baseline="0">
              <a:solidFill>
                <a:schemeClr val="dk1"/>
              </a:solidFill>
              <a:effectLst/>
              <a:latin typeface="+mn-lt"/>
              <a:ea typeface="+mn-ea"/>
              <a:cs typeface="+mn-cs"/>
            </a:rPr>
            <a:t>　公営企業債の元利償還に対する繰入金</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年度の増から</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百万円の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に転じたが、残高が大きい下水道事業に</a:t>
          </a:r>
          <a:r>
            <a:rPr lang="ja-JP" altLang="en-US" sz="1100" b="0" i="0" baseline="0">
              <a:solidFill>
                <a:schemeClr val="dk1"/>
              </a:solidFill>
              <a:effectLst/>
              <a:latin typeface="+mn-lt"/>
              <a:ea typeface="+mn-ea"/>
              <a:cs typeface="+mn-cs"/>
            </a:rPr>
            <a:t>左右されているものと考えられる。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地方債の現在高は、合併特例債や過疎債の発行により、増加傾向にある。種市小学校や学校給食センターの整備等によるものであるが、今後も中野小学校改修事業</a:t>
          </a:r>
          <a:r>
            <a:rPr lang="ja-JP" altLang="en-US" sz="1100" b="0" i="0" baseline="0">
              <a:solidFill>
                <a:schemeClr val="dk1"/>
              </a:solidFill>
              <a:effectLst/>
              <a:latin typeface="+mn-lt"/>
              <a:ea typeface="+mn-ea"/>
              <a:cs typeface="+mn-cs"/>
            </a:rPr>
            <a:t>及び久慈消防署種市分署整備事業</a:t>
          </a:r>
          <a:r>
            <a:rPr lang="ja-JP" altLang="ja-JP" sz="1100" b="0" i="0" baseline="0">
              <a:solidFill>
                <a:schemeClr val="dk1"/>
              </a:solidFill>
              <a:effectLst/>
              <a:latin typeface="+mn-lt"/>
              <a:ea typeface="+mn-ea"/>
              <a:cs typeface="+mn-cs"/>
            </a:rPr>
            <a:t>などによる増加が見込まれる。</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公営企業債等繰入見込額については減少傾向にある。病院・上水については、</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年度までに一部繰上償還や借換を実施したが、下水道事業債については増加が見込まれ、全体として、今後は微増に転じることが推測される。</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充当可能基金については、財政調整基金及び減債基金を積み立てているため、年々増えている状況にある。</a:t>
          </a:r>
          <a:endParaRPr lang="ja-JP" altLang="ja-JP" sz="1400">
            <a:effectLst/>
          </a:endParaRPr>
        </a:p>
        <a:p>
          <a:pPr rtl="0"/>
          <a:r>
            <a:rPr lang="ja-JP" altLang="ja-JP" sz="1100" b="0" i="0" baseline="0">
              <a:solidFill>
                <a:schemeClr val="dk1"/>
              </a:solidFill>
              <a:effectLst/>
              <a:latin typeface="+mn-lt"/>
              <a:ea typeface="+mn-ea"/>
              <a:cs typeface="+mn-cs"/>
            </a:rPr>
            <a:t>　基準財政需要額の算入見込額については年々増加しているが、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年度にかけては</a:t>
          </a:r>
          <a:r>
            <a:rPr lang="ja-JP" altLang="ja-JP" sz="1100" b="0" i="0" baseline="0">
              <a:solidFill>
                <a:schemeClr val="dk1"/>
              </a:solidFill>
              <a:effectLst/>
              <a:latin typeface="+mn-lt"/>
              <a:ea typeface="+mn-ea"/>
              <a:cs typeface="+mn-cs"/>
            </a:rPr>
            <a:t>減少した。公債費の費目が</a:t>
          </a:r>
          <a:r>
            <a:rPr lang="en-US" altLang="ja-JP" sz="1100" b="0" i="0" baseline="0">
              <a:solidFill>
                <a:schemeClr val="dk1"/>
              </a:solidFill>
              <a:effectLst/>
              <a:latin typeface="+mn-lt"/>
              <a:ea typeface="+mn-ea"/>
              <a:cs typeface="+mn-cs"/>
            </a:rPr>
            <a:t>11,632</a:t>
          </a:r>
          <a:r>
            <a:rPr lang="ja-JP" altLang="en-US"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減となっていること</a:t>
          </a:r>
          <a:r>
            <a:rPr lang="ja-JP" altLang="en-US" sz="1100" b="0" i="0" baseline="0">
              <a:solidFill>
                <a:schemeClr val="dk1"/>
              </a:solidFill>
              <a:effectLst/>
              <a:latin typeface="+mn-lt"/>
              <a:ea typeface="+mn-ea"/>
              <a:cs typeface="+mn-cs"/>
            </a:rPr>
            <a:t>が要因と考えられる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将来負担比率の分子については、将来負担額の減、充当可能財源等の増により年々減少し、</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年度は前年度比ほぼ横ばいであったが、</a:t>
          </a:r>
          <a:r>
            <a:rPr lang="ja-JP" altLang="ja-JP" sz="1100" b="0" i="0" baseline="0">
              <a:solidFill>
                <a:schemeClr val="dk1"/>
              </a:solidFill>
              <a:effectLst/>
              <a:latin typeface="+mn-lt"/>
              <a:ea typeface="+mn-ea"/>
              <a:cs typeface="+mn-cs"/>
            </a:rPr>
            <a:t>地方債現在高や起債償還額の増が見込まれることから、将来的に増に転じる見込みである。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14510524</v>
      </c>
      <c r="BO4" s="349"/>
      <c r="BP4" s="349"/>
      <c r="BQ4" s="349"/>
      <c r="BR4" s="349"/>
      <c r="BS4" s="349"/>
      <c r="BT4" s="349"/>
      <c r="BU4" s="350"/>
      <c r="BV4" s="348">
        <v>16192710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6.5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13655677</v>
      </c>
      <c r="BO5" s="386"/>
      <c r="BP5" s="386"/>
      <c r="BQ5" s="386"/>
      <c r="BR5" s="386"/>
      <c r="BS5" s="386"/>
      <c r="BT5" s="386"/>
      <c r="BU5" s="387"/>
      <c r="BV5" s="385">
        <v>15606538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854847</v>
      </c>
      <c r="BO6" s="386"/>
      <c r="BP6" s="386"/>
      <c r="BQ6" s="386"/>
      <c r="BR6" s="386"/>
      <c r="BS6" s="386"/>
      <c r="BT6" s="386"/>
      <c r="BU6" s="387"/>
      <c r="BV6" s="385">
        <v>586172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350177</v>
      </c>
      <c r="BO7" s="386"/>
      <c r="BP7" s="386"/>
      <c r="BQ7" s="386"/>
      <c r="BR7" s="386"/>
      <c r="BS7" s="386"/>
      <c r="BT7" s="386"/>
      <c r="BU7" s="387"/>
      <c r="BV7" s="385">
        <v>134836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6851859</v>
      </c>
      <c r="CU7" s="386"/>
      <c r="CV7" s="386"/>
      <c r="CW7" s="386"/>
      <c r="CX7" s="386"/>
      <c r="CY7" s="386"/>
      <c r="CZ7" s="386"/>
      <c r="DA7" s="387"/>
      <c r="DB7" s="385">
        <v>6980874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504670</v>
      </c>
      <c r="BO8" s="386"/>
      <c r="BP8" s="386"/>
      <c r="BQ8" s="386"/>
      <c r="BR8" s="386"/>
      <c r="BS8" s="386"/>
      <c r="BT8" s="386"/>
      <c r="BU8" s="387"/>
      <c r="BV8" s="385">
        <v>451336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17913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53334</v>
      </c>
      <c r="BO9" s="386"/>
      <c r="BP9" s="386"/>
      <c r="BQ9" s="386"/>
      <c r="BR9" s="386"/>
      <c r="BS9" s="386"/>
      <c r="BT9" s="386"/>
      <c r="BU9" s="387"/>
      <c r="BV9" s="385">
        <v>-20564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19524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253324</v>
      </c>
      <c r="BO10" s="386"/>
      <c r="BP10" s="386"/>
      <c r="BQ10" s="386"/>
      <c r="BR10" s="386"/>
      <c r="BS10" s="386"/>
      <c r="BT10" s="386"/>
      <c r="BU10" s="387"/>
      <c r="BV10" s="385">
        <v>238324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3426</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18111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231276</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18045</v>
      </c>
      <c r="S13" s="467"/>
      <c r="T13" s="467"/>
      <c r="U13" s="467"/>
      <c r="V13" s="468"/>
      <c r="W13" s="401" t="s">
        <v>124</v>
      </c>
      <c r="X13" s="402"/>
      <c r="Y13" s="402"/>
      <c r="Z13" s="402"/>
      <c r="AA13" s="402"/>
      <c r="AB13" s="392"/>
      <c r="AC13" s="436">
        <v>1657</v>
      </c>
      <c r="AD13" s="437"/>
      <c r="AE13" s="437"/>
      <c r="AF13" s="437"/>
      <c r="AG13" s="476"/>
      <c r="AH13" s="436">
        <v>1961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306658</v>
      </c>
      <c r="BO13" s="386"/>
      <c r="BP13" s="386"/>
      <c r="BQ13" s="386"/>
      <c r="BR13" s="386"/>
      <c r="BS13" s="386"/>
      <c r="BT13" s="386"/>
      <c r="BU13" s="387"/>
      <c r="BV13" s="385">
        <v>-10090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18485</v>
      </c>
      <c r="S14" s="467"/>
      <c r="T14" s="467"/>
      <c r="U14" s="467"/>
      <c r="V14" s="468"/>
      <c r="W14" s="375"/>
      <c r="X14" s="376"/>
      <c r="Y14" s="376"/>
      <c r="Z14" s="376"/>
      <c r="AA14" s="376"/>
      <c r="AB14" s="365"/>
      <c r="AC14" s="469">
        <v>21.4</v>
      </c>
      <c r="AD14" s="470"/>
      <c r="AE14" s="470"/>
      <c r="AF14" s="470"/>
      <c r="AG14" s="471"/>
      <c r="AH14" s="469">
        <v>22.8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57</v>
      </c>
      <c r="CU14" s="481"/>
      <c r="CV14" s="481"/>
      <c r="CW14" s="481"/>
      <c r="CX14" s="481"/>
      <c r="CY14" s="481"/>
      <c r="CZ14" s="481"/>
      <c r="DA14" s="482"/>
      <c r="DB14" s="480">
        <v>55.1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18429</v>
      </c>
      <c r="S15" s="467"/>
      <c r="T15" s="467"/>
      <c r="U15" s="467"/>
      <c r="V15" s="468"/>
      <c r="W15" s="401" t="s">
        <v>131</v>
      </c>
      <c r="X15" s="402"/>
      <c r="Y15" s="402"/>
      <c r="Z15" s="402"/>
      <c r="AA15" s="402"/>
      <c r="AB15" s="392"/>
      <c r="AC15" s="436">
        <v>2340</v>
      </c>
      <c r="AD15" s="437"/>
      <c r="AE15" s="437"/>
      <c r="AF15" s="437"/>
      <c r="AG15" s="476"/>
      <c r="AH15" s="436">
        <v>2873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1224366</v>
      </c>
      <c r="BO15" s="349"/>
      <c r="BP15" s="349"/>
      <c r="BQ15" s="349"/>
      <c r="BR15" s="349"/>
      <c r="BS15" s="349"/>
      <c r="BT15" s="349"/>
      <c r="BU15" s="350"/>
      <c r="BV15" s="348">
        <v>1257523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30.3</v>
      </c>
      <c r="AD16" s="470"/>
      <c r="AE16" s="470"/>
      <c r="AF16" s="470"/>
      <c r="AG16" s="471"/>
      <c r="AH16" s="469">
        <v>33.4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5621471</v>
      </c>
      <c r="BO16" s="386"/>
      <c r="BP16" s="386"/>
      <c r="BQ16" s="386"/>
      <c r="BR16" s="386"/>
      <c r="BS16" s="386"/>
      <c r="BT16" s="386"/>
      <c r="BU16" s="387"/>
      <c r="BV16" s="385">
        <v>5657564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3731</v>
      </c>
      <c r="AD17" s="437"/>
      <c r="AE17" s="437"/>
      <c r="AF17" s="437"/>
      <c r="AG17" s="476"/>
      <c r="AH17" s="436">
        <v>3776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1544885</v>
      </c>
      <c r="BO17" s="386"/>
      <c r="BP17" s="386"/>
      <c r="BQ17" s="386"/>
      <c r="BR17" s="386"/>
      <c r="BS17" s="386"/>
      <c r="BT17" s="386"/>
      <c r="BU17" s="387"/>
      <c r="BV17" s="385">
        <v>1594556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302.92</v>
      </c>
      <c r="M18" s="498"/>
      <c r="N18" s="498"/>
      <c r="O18" s="498"/>
      <c r="P18" s="498"/>
      <c r="Q18" s="498"/>
      <c r="R18" s="499"/>
      <c r="S18" s="499"/>
      <c r="T18" s="499"/>
      <c r="U18" s="499"/>
      <c r="V18" s="500"/>
      <c r="W18" s="403"/>
      <c r="X18" s="404"/>
      <c r="Y18" s="404"/>
      <c r="Z18" s="404"/>
      <c r="AA18" s="404"/>
      <c r="AB18" s="395"/>
      <c r="AC18" s="501">
        <v>48.3</v>
      </c>
      <c r="AD18" s="502"/>
      <c r="AE18" s="502"/>
      <c r="AF18" s="502"/>
      <c r="AG18" s="503"/>
      <c r="AH18" s="501">
        <v>43.9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6196383</v>
      </c>
      <c r="BO18" s="386"/>
      <c r="BP18" s="386"/>
      <c r="BQ18" s="386"/>
      <c r="BR18" s="386"/>
      <c r="BS18" s="386"/>
      <c r="BT18" s="386"/>
      <c r="BU18" s="387"/>
      <c r="BV18" s="385">
        <v>6232580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8274918</v>
      </c>
      <c r="BO19" s="386"/>
      <c r="BP19" s="386"/>
      <c r="BQ19" s="386"/>
      <c r="BR19" s="386"/>
      <c r="BS19" s="386"/>
      <c r="BT19" s="386"/>
      <c r="BU19" s="387"/>
      <c r="BV19" s="385">
        <v>9534637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6120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14496251</v>
      </c>
      <c r="BO23" s="386"/>
      <c r="BP23" s="386"/>
      <c r="BQ23" s="386"/>
      <c r="BR23" s="386"/>
      <c r="BS23" s="386"/>
      <c r="BT23" s="386"/>
      <c r="BU23" s="387"/>
      <c r="BV23" s="385">
        <v>13279907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6840</v>
      </c>
      <c r="R24" s="437"/>
      <c r="S24" s="437"/>
      <c r="T24" s="437"/>
      <c r="U24" s="437"/>
      <c r="V24" s="476"/>
      <c r="W24" s="531"/>
      <c r="X24" s="519"/>
      <c r="Y24" s="520"/>
      <c r="Z24" s="435" t="s">
        <v>155</v>
      </c>
      <c r="AA24" s="415"/>
      <c r="AB24" s="415"/>
      <c r="AC24" s="415"/>
      <c r="AD24" s="415"/>
      <c r="AE24" s="415"/>
      <c r="AF24" s="415"/>
      <c r="AG24" s="416"/>
      <c r="AH24" s="436">
        <v>184</v>
      </c>
      <c r="AI24" s="437"/>
      <c r="AJ24" s="437"/>
      <c r="AK24" s="437"/>
      <c r="AL24" s="476"/>
      <c r="AM24" s="436">
        <v>564328</v>
      </c>
      <c r="AN24" s="437"/>
      <c r="AO24" s="437"/>
      <c r="AP24" s="437"/>
      <c r="AQ24" s="437"/>
      <c r="AR24" s="476"/>
      <c r="AS24" s="436">
        <v>3067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11295212</v>
      </c>
      <c r="BO24" s="386"/>
      <c r="BP24" s="386"/>
      <c r="BQ24" s="386"/>
      <c r="BR24" s="386"/>
      <c r="BS24" s="386"/>
      <c r="BT24" s="386"/>
      <c r="BU24" s="387"/>
      <c r="BV24" s="385">
        <v>10553825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5730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25799</v>
      </c>
      <c r="BO25" s="349"/>
      <c r="BP25" s="349"/>
      <c r="BQ25" s="349"/>
      <c r="BR25" s="349"/>
      <c r="BS25" s="349"/>
      <c r="BT25" s="349"/>
      <c r="BU25" s="350"/>
      <c r="BV25" s="348">
        <v>33933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5290</v>
      </c>
      <c r="R26" s="437"/>
      <c r="S26" s="437"/>
      <c r="T26" s="437"/>
      <c r="U26" s="437"/>
      <c r="V26" s="476"/>
      <c r="W26" s="531"/>
      <c r="X26" s="519"/>
      <c r="Y26" s="520"/>
      <c r="Z26" s="435" t="s">
        <v>161</v>
      </c>
      <c r="AA26" s="541"/>
      <c r="AB26" s="541"/>
      <c r="AC26" s="541"/>
      <c r="AD26" s="541"/>
      <c r="AE26" s="541"/>
      <c r="AF26" s="541"/>
      <c r="AG26" s="542"/>
      <c r="AH26" s="436">
        <v>4</v>
      </c>
      <c r="AI26" s="437"/>
      <c r="AJ26" s="437"/>
      <c r="AK26" s="437"/>
      <c r="AL26" s="476"/>
      <c r="AM26" s="436">
        <v>11300</v>
      </c>
      <c r="AN26" s="437"/>
      <c r="AO26" s="437"/>
      <c r="AP26" s="437"/>
      <c r="AQ26" s="437"/>
      <c r="AR26" s="476"/>
      <c r="AS26" s="436">
        <v>2825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2730</v>
      </c>
      <c r="R27" s="437"/>
      <c r="S27" s="437"/>
      <c r="T27" s="437"/>
      <c r="U27" s="437"/>
      <c r="V27" s="476"/>
      <c r="W27" s="531"/>
      <c r="X27" s="519"/>
      <c r="Y27" s="520"/>
      <c r="Z27" s="435" t="s">
        <v>164</v>
      </c>
      <c r="AA27" s="415"/>
      <c r="AB27" s="415"/>
      <c r="AC27" s="415"/>
      <c r="AD27" s="415"/>
      <c r="AE27" s="415"/>
      <c r="AF27" s="415"/>
      <c r="AG27" s="416"/>
      <c r="AH27" s="436">
        <v>7</v>
      </c>
      <c r="AI27" s="437"/>
      <c r="AJ27" s="437"/>
      <c r="AK27" s="437"/>
      <c r="AL27" s="476"/>
      <c r="AM27" s="436">
        <v>17722</v>
      </c>
      <c r="AN27" s="437"/>
      <c r="AO27" s="437"/>
      <c r="AP27" s="437"/>
      <c r="AQ27" s="437"/>
      <c r="AR27" s="476"/>
      <c r="AS27" s="436">
        <v>2532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302831</v>
      </c>
      <c r="BO27" s="555"/>
      <c r="BP27" s="555"/>
      <c r="BQ27" s="555"/>
      <c r="BR27" s="555"/>
      <c r="BS27" s="555"/>
      <c r="BT27" s="555"/>
      <c r="BU27" s="556"/>
      <c r="BV27" s="554">
        <v>302780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2290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1827687</v>
      </c>
      <c r="BO28" s="349"/>
      <c r="BP28" s="349"/>
      <c r="BQ28" s="349"/>
      <c r="BR28" s="349"/>
      <c r="BS28" s="349"/>
      <c r="BT28" s="349"/>
      <c r="BU28" s="350"/>
      <c r="BV28" s="348">
        <v>1574363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16</v>
      </c>
      <c r="M29" s="437"/>
      <c r="N29" s="437"/>
      <c r="O29" s="437"/>
      <c r="P29" s="476"/>
      <c r="Q29" s="436">
        <v>2110</v>
      </c>
      <c r="R29" s="437"/>
      <c r="S29" s="437"/>
      <c r="T29" s="437"/>
      <c r="U29" s="437"/>
      <c r="V29" s="476"/>
      <c r="W29" s="532"/>
      <c r="X29" s="533"/>
      <c r="Y29" s="534"/>
      <c r="Z29" s="435" t="s">
        <v>171</v>
      </c>
      <c r="AA29" s="415"/>
      <c r="AB29" s="415"/>
      <c r="AC29" s="415"/>
      <c r="AD29" s="415"/>
      <c r="AE29" s="415"/>
      <c r="AF29" s="415"/>
      <c r="AG29" s="416"/>
      <c r="AH29" s="436">
        <v>191</v>
      </c>
      <c r="AI29" s="437"/>
      <c r="AJ29" s="437"/>
      <c r="AK29" s="437"/>
      <c r="AL29" s="476"/>
      <c r="AM29" s="436">
        <v>582050</v>
      </c>
      <c r="AN29" s="437"/>
      <c r="AO29" s="437"/>
      <c r="AP29" s="437"/>
      <c r="AQ29" s="437"/>
      <c r="AR29" s="476"/>
      <c r="AS29" s="436">
        <v>3047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664339</v>
      </c>
      <c r="BO29" s="386"/>
      <c r="BP29" s="386"/>
      <c r="BQ29" s="386"/>
      <c r="BR29" s="386"/>
      <c r="BS29" s="386"/>
      <c r="BT29" s="386"/>
      <c r="BU29" s="387"/>
      <c r="BV29" s="385">
        <v>675109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2982759</v>
      </c>
      <c r="BO30" s="555"/>
      <c r="BP30" s="555"/>
      <c r="BQ30" s="555"/>
      <c r="BR30" s="555"/>
      <c r="BS30" s="555"/>
      <c r="BT30" s="555"/>
      <c r="BU30" s="556"/>
      <c r="BV30" s="554">
        <v>3318136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病院事業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魚市場事業</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久慈広域連合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国民健康保険診療施設</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水道事業</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簡易水道事業</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岩手県市町村総合事務組合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公共下水道事業</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岩手県後期高齢者医療広域連合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IF('各会計、関係団体の財政状況及び健全化判断比率'!B37="","",'各会計、関係団体の財政状況及び健全化判断比率'!B37)</f>
        <v>農業集落排水事業</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岩手北部広域環境組合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IF('各会計、関係団体の財政状況及び健全化判断比率'!B38="","",'各会計、関係団体の財政状況及び健全化判断比率'!B38)</f>
        <v>生活排水処理事業</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9" t="s">
        <v>24</v>
      </c>
      <c r="C41" s="1170"/>
      <c r="D41" s="81"/>
      <c r="E41" s="1175" t="s">
        <v>25</v>
      </c>
      <c r="F41" s="1175"/>
      <c r="G41" s="1175"/>
      <c r="H41" s="1176"/>
      <c r="I41" s="82">
        <v>12064</v>
      </c>
      <c r="J41" s="83">
        <v>11934</v>
      </c>
      <c r="K41" s="83">
        <v>12601</v>
      </c>
      <c r="L41" s="83">
        <v>13280</v>
      </c>
      <c r="M41" s="84">
        <v>14496</v>
      </c>
    </row>
    <row r="42" spans="2:13" ht="27.75" customHeight="1" x14ac:dyDescent="0.15">
      <c r="B42" s="1171"/>
      <c r="C42" s="1172"/>
      <c r="D42" s="85"/>
      <c r="E42" s="1177" t="s">
        <v>26</v>
      </c>
      <c r="F42" s="1177"/>
      <c r="G42" s="1177"/>
      <c r="H42" s="1178"/>
      <c r="I42" s="86" t="s">
        <v>488</v>
      </c>
      <c r="J42" s="87" t="s">
        <v>488</v>
      </c>
      <c r="K42" s="87" t="s">
        <v>488</v>
      </c>
      <c r="L42" s="87" t="s">
        <v>488</v>
      </c>
      <c r="M42" s="88" t="s">
        <v>488</v>
      </c>
    </row>
    <row r="43" spans="2:13" ht="27.75" customHeight="1" x14ac:dyDescent="0.15">
      <c r="B43" s="1171"/>
      <c r="C43" s="1172"/>
      <c r="D43" s="85"/>
      <c r="E43" s="1177" t="s">
        <v>27</v>
      </c>
      <c r="F43" s="1177"/>
      <c r="G43" s="1177"/>
      <c r="H43" s="1178"/>
      <c r="I43" s="86">
        <v>7364</v>
      </c>
      <c r="J43" s="87">
        <v>7208</v>
      </c>
      <c r="K43" s="87">
        <v>6847</v>
      </c>
      <c r="L43" s="87">
        <v>6475</v>
      </c>
      <c r="M43" s="88">
        <v>6093</v>
      </c>
    </row>
    <row r="44" spans="2:13" ht="27.75" customHeight="1" x14ac:dyDescent="0.15">
      <c r="B44" s="1171"/>
      <c r="C44" s="1172"/>
      <c r="D44" s="85"/>
      <c r="E44" s="1177" t="s">
        <v>28</v>
      </c>
      <c r="F44" s="1177"/>
      <c r="G44" s="1177"/>
      <c r="H44" s="1178"/>
      <c r="I44" s="86">
        <v>97</v>
      </c>
      <c r="J44" s="87">
        <v>83</v>
      </c>
      <c r="K44" s="87">
        <v>70</v>
      </c>
      <c r="L44" s="87">
        <v>56</v>
      </c>
      <c r="M44" s="88">
        <v>43</v>
      </c>
    </row>
    <row r="45" spans="2:13" ht="27.75" customHeight="1" x14ac:dyDescent="0.15">
      <c r="B45" s="1171"/>
      <c r="C45" s="1172"/>
      <c r="D45" s="85"/>
      <c r="E45" s="1177" t="s">
        <v>29</v>
      </c>
      <c r="F45" s="1177"/>
      <c r="G45" s="1177"/>
      <c r="H45" s="1178"/>
      <c r="I45" s="86">
        <v>1271</v>
      </c>
      <c r="J45" s="87">
        <v>1160</v>
      </c>
      <c r="K45" s="87">
        <v>1066</v>
      </c>
      <c r="L45" s="87">
        <v>1006</v>
      </c>
      <c r="M45" s="88">
        <v>811</v>
      </c>
    </row>
    <row r="46" spans="2:13" ht="27.75" customHeight="1" x14ac:dyDescent="0.15">
      <c r="B46" s="1171"/>
      <c r="C46" s="1172"/>
      <c r="D46" s="85"/>
      <c r="E46" s="1177" t="s">
        <v>30</v>
      </c>
      <c r="F46" s="1177"/>
      <c r="G46" s="1177"/>
      <c r="H46" s="1178"/>
      <c r="I46" s="86" t="s">
        <v>488</v>
      </c>
      <c r="J46" s="87" t="s">
        <v>488</v>
      </c>
      <c r="K46" s="87" t="s">
        <v>488</v>
      </c>
      <c r="L46" s="87" t="s">
        <v>488</v>
      </c>
      <c r="M46" s="88" t="s">
        <v>488</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3522</v>
      </c>
      <c r="J49" s="87">
        <v>3535</v>
      </c>
      <c r="K49" s="87">
        <v>3787</v>
      </c>
      <c r="L49" s="87">
        <v>4330</v>
      </c>
      <c r="M49" s="88">
        <v>4612</v>
      </c>
    </row>
    <row r="50" spans="2:13" ht="27.75" customHeight="1" x14ac:dyDescent="0.15">
      <c r="B50" s="1171"/>
      <c r="C50" s="1172"/>
      <c r="D50" s="85"/>
      <c r="E50" s="1177" t="s">
        <v>35</v>
      </c>
      <c r="F50" s="1177"/>
      <c r="G50" s="1177"/>
      <c r="H50" s="1178"/>
      <c r="I50" s="86">
        <v>317</v>
      </c>
      <c r="J50" s="87">
        <v>311</v>
      </c>
      <c r="K50" s="87">
        <v>455</v>
      </c>
      <c r="L50" s="87">
        <v>432</v>
      </c>
      <c r="M50" s="88">
        <v>950</v>
      </c>
    </row>
    <row r="51" spans="2:13" ht="27.75" customHeight="1" x14ac:dyDescent="0.15">
      <c r="B51" s="1173"/>
      <c r="C51" s="1174"/>
      <c r="D51" s="85"/>
      <c r="E51" s="1177" t="s">
        <v>36</v>
      </c>
      <c r="F51" s="1177"/>
      <c r="G51" s="1177"/>
      <c r="H51" s="1178"/>
      <c r="I51" s="86">
        <v>12088</v>
      </c>
      <c r="J51" s="87">
        <v>12370</v>
      </c>
      <c r="K51" s="87">
        <v>12849</v>
      </c>
      <c r="L51" s="87">
        <v>12874</v>
      </c>
      <c r="M51" s="88">
        <v>12695</v>
      </c>
    </row>
    <row r="52" spans="2:13" ht="27.75" customHeight="1" thickBot="1" x14ac:dyDescent="0.2">
      <c r="B52" s="1181" t="s">
        <v>37</v>
      </c>
      <c r="C52" s="1182"/>
      <c r="D52" s="90"/>
      <c r="E52" s="1183" t="s">
        <v>38</v>
      </c>
      <c r="F52" s="1183"/>
      <c r="G52" s="1183"/>
      <c r="H52" s="1184"/>
      <c r="I52" s="91">
        <v>4870</v>
      </c>
      <c r="J52" s="92">
        <v>4171</v>
      </c>
      <c r="K52" s="92">
        <v>3494</v>
      </c>
      <c r="L52" s="92">
        <v>3182</v>
      </c>
      <c r="M52" s="93">
        <v>3186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121441</v>
      </c>
      <c r="E3" s="116"/>
      <c r="F3" s="117">
        <v>106194</v>
      </c>
      <c r="G3" s="118"/>
      <c r="H3" s="119"/>
    </row>
    <row r="4" spans="1:8" x14ac:dyDescent="0.15">
      <c r="A4" s="120"/>
      <c r="B4" s="121"/>
      <c r="C4" s="122"/>
      <c r="D4" s="123">
        <v>50770</v>
      </c>
      <c r="E4" s="124"/>
      <c r="F4" s="125">
        <v>51075</v>
      </c>
      <c r="G4" s="126"/>
      <c r="H4" s="127"/>
    </row>
    <row r="5" spans="1:8" x14ac:dyDescent="0.15">
      <c r="A5" s="108" t="s">
        <v>520</v>
      </c>
      <c r="B5" s="113"/>
      <c r="C5" s="114"/>
      <c r="D5" s="115">
        <v>179288</v>
      </c>
      <c r="E5" s="116"/>
      <c r="F5" s="117">
        <v>90833</v>
      </c>
      <c r="G5" s="118"/>
      <c r="H5" s="119"/>
    </row>
    <row r="6" spans="1:8" x14ac:dyDescent="0.15">
      <c r="A6" s="120"/>
      <c r="B6" s="121"/>
      <c r="C6" s="122"/>
      <c r="D6" s="123">
        <v>39640</v>
      </c>
      <c r="E6" s="124"/>
      <c r="F6" s="125">
        <v>47037</v>
      </c>
      <c r="G6" s="126"/>
      <c r="H6" s="127"/>
    </row>
    <row r="7" spans="1:8" x14ac:dyDescent="0.15">
      <c r="A7" s="108" t="s">
        <v>521</v>
      </c>
      <c r="B7" s="113"/>
      <c r="C7" s="114"/>
      <c r="D7" s="115">
        <v>147058</v>
      </c>
      <c r="E7" s="116"/>
      <c r="F7" s="117">
        <v>79181</v>
      </c>
      <c r="G7" s="118"/>
      <c r="H7" s="119"/>
    </row>
    <row r="8" spans="1:8" x14ac:dyDescent="0.15">
      <c r="A8" s="120"/>
      <c r="B8" s="121"/>
      <c r="C8" s="122"/>
      <c r="D8" s="123">
        <v>57727</v>
      </c>
      <c r="E8" s="124"/>
      <c r="F8" s="125">
        <v>40448</v>
      </c>
      <c r="G8" s="126"/>
      <c r="H8" s="127"/>
    </row>
    <row r="9" spans="1:8" x14ac:dyDescent="0.15">
      <c r="A9" s="108" t="s">
        <v>522</v>
      </c>
      <c r="B9" s="113"/>
      <c r="C9" s="114"/>
      <c r="D9" s="115">
        <v>248982</v>
      </c>
      <c r="E9" s="116"/>
      <c r="F9" s="117">
        <v>118124</v>
      </c>
      <c r="G9" s="118"/>
      <c r="H9" s="119"/>
    </row>
    <row r="10" spans="1:8" x14ac:dyDescent="0.15">
      <c r="A10" s="120"/>
      <c r="B10" s="121"/>
      <c r="C10" s="122"/>
      <c r="D10" s="123">
        <v>78054</v>
      </c>
      <c r="E10" s="124"/>
      <c r="F10" s="125">
        <v>54614</v>
      </c>
      <c r="G10" s="126"/>
      <c r="H10" s="127"/>
    </row>
    <row r="11" spans="1:8" x14ac:dyDescent="0.15">
      <c r="A11" s="108" t="s">
        <v>523</v>
      </c>
      <c r="B11" s="113"/>
      <c r="C11" s="114"/>
      <c r="D11" s="115">
        <v>238881</v>
      </c>
      <c r="E11" s="116"/>
      <c r="F11" s="117">
        <v>101693</v>
      </c>
      <c r="G11" s="118"/>
      <c r="H11" s="119"/>
    </row>
    <row r="12" spans="1:8" x14ac:dyDescent="0.15">
      <c r="A12" s="120"/>
      <c r="B12" s="121"/>
      <c r="C12" s="128"/>
      <c r="D12" s="123">
        <v>53031</v>
      </c>
      <c r="E12" s="124"/>
      <c r="F12" s="125">
        <v>51066</v>
      </c>
      <c r="G12" s="126"/>
      <c r="H12" s="127"/>
    </row>
    <row r="13" spans="1:8" x14ac:dyDescent="0.15">
      <c r="A13" s="108"/>
      <c r="B13" s="113"/>
      <c r="C13" s="129"/>
      <c r="D13" s="130">
        <v>187130</v>
      </c>
      <c r="E13" s="131"/>
      <c r="F13" s="132">
        <v>99205</v>
      </c>
      <c r="G13" s="133"/>
      <c r="H13" s="119"/>
    </row>
    <row r="14" spans="1:8" x14ac:dyDescent="0.15">
      <c r="A14" s="120"/>
      <c r="B14" s="121"/>
      <c r="C14" s="122"/>
      <c r="D14" s="123">
        <v>55844</v>
      </c>
      <c r="E14" s="124"/>
      <c r="F14" s="125">
        <v>48848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4.75</v>
      </c>
      <c r="C19" s="134">
        <f>ROUND(VALUE(SUBSTITUTE(実質収支比率等に係る経年分析!G$48,"▲","-")),2)</f>
        <v>8.3000000000000007</v>
      </c>
      <c r="D19" s="134">
        <f>ROUND(VALUE(SUBSTITUTE(実質収支比率等に係る経年分析!H$48,"▲","-")),2)</f>
        <v>6.82</v>
      </c>
      <c r="E19" s="134">
        <f>ROUND(VALUE(SUBSTITUTE(実質収支比率等に係る経年分析!I$48,"▲","-")),2)</f>
        <v>6.47</v>
      </c>
      <c r="F19" s="134">
        <f>ROUND(VALUE(SUBSTITUTE(実質収支比率等に係る経年分析!J$48,"▲","-")),2)</f>
        <v>7.37</v>
      </c>
    </row>
    <row r="20" spans="1:11" x14ac:dyDescent="0.15">
      <c r="A20" s="134" t="s">
        <v>43</v>
      </c>
      <c r="B20" s="134">
        <f>ROUND(VALUE(SUBSTITUTE(実質収支比率等に係る経年分析!F$47,"▲","-")),2)</f>
        <v>15.15</v>
      </c>
      <c r="C20" s="134">
        <f>ROUND(VALUE(SUBSTITUTE(実質収支比率等に係る経年分析!G$47,"▲","-")),2)</f>
        <v>17.5</v>
      </c>
      <c r="D20" s="134">
        <f>ROUND(VALUE(SUBSTITUTE(実質収支比率等に係る経年分析!H$47,"▲","-")),2)</f>
        <v>22.66</v>
      </c>
      <c r="E20" s="134">
        <f>ROUND(VALUE(SUBSTITUTE(実質収支比率等に係る経年分析!I$47,"▲","-")),2)</f>
        <v>22.55</v>
      </c>
      <c r="F20" s="134">
        <f>ROUND(VALUE(SUBSTITUTE(実質収支比率等に係る経年分析!J$47,"▲","-")),2)</f>
        <v>26.67</v>
      </c>
    </row>
    <row r="21" spans="1:11" x14ac:dyDescent="0.15">
      <c r="A21" s="134" t="s">
        <v>44</v>
      </c>
      <c r="B21" s="134">
        <f>IF(ISNUMBER(VALUE(SUBSTITUTE(実質収支比率等に係る経年分析!F$49,"▲","-"))),ROUND(VALUE(SUBSTITUTE(実質収支比率等に係る経年分析!F$49,"▲","-")),2),NA())</f>
        <v>6.81</v>
      </c>
      <c r="C21" s="134">
        <f>IF(ISNUMBER(VALUE(SUBSTITUTE(実質収支比率等に係る経年分析!G$49,"▲","-"))),ROUND(VALUE(SUBSTITUTE(実質収支比率等に係る経年分析!G$49,"▲","-")),2),NA())</f>
        <v>5.24</v>
      </c>
      <c r="D21" s="134">
        <f>IF(ISNUMBER(VALUE(SUBSTITUTE(実質収支比率等に係る経年分析!H$49,"▲","-"))),ROUND(VALUE(SUBSTITUTE(実質収支比率等に係る経年分析!H$49,"▲","-")),2),NA())</f>
        <v>3.72</v>
      </c>
      <c r="E21" s="134">
        <f>IF(ISNUMBER(VALUE(SUBSTITUTE(実質収支比率等に係る経年分析!I$49,"▲","-"))),ROUND(VALUE(SUBSTITUTE(実質収支比率等に係る経年分析!I$49,"▲","-")),2),NA())</f>
        <v>-0.14000000000000001</v>
      </c>
      <c r="F21" s="134">
        <f>IF(ISNUMBER(VALUE(SUBSTITUTE(実質収支比率等に係る経年分析!J$49,"▲","-"))),ROUND(VALUE(SUBSTITUTE(実質収支比率等に係る経年分析!J$49,"▲","-")),2),NA())</f>
        <v>4.4800000000000004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国民健康保険診療施設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介護サービス事業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x14ac:dyDescent="0.15">
      <c r="A33" s="135" t="str">
        <f>IF(連結実質赤字比率に係る赤字・黒字の構成分析!C$37="",NA(),連結実質赤字比率に係る赤字・黒字の構成分析!C$37)</f>
        <v>国民健康保険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8.2899999999999991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7.36</v>
      </c>
    </row>
    <row r="35" spans="1:16" x14ac:dyDescent="0.15">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9.1999999999999993</v>
      </c>
    </row>
    <row r="36" spans="1:16" x14ac:dyDescent="0.15">
      <c r="A36" s="135" t="str">
        <f>IF(連結実質赤字比率に係る赤字・黒字の構成分析!C$34="",NA(),連結実質赤字比率に係る赤字・黒字の構成分析!C$34)</f>
        <v>病院事業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1196</v>
      </c>
      <c r="E42" s="136"/>
      <c r="F42" s="136"/>
      <c r="G42" s="136">
        <f>'実質公債費比率（分子）の構造'!L$52</f>
        <v>1179</v>
      </c>
      <c r="H42" s="136"/>
      <c r="I42" s="136"/>
      <c r="J42" s="136">
        <f>'実質公債費比率（分子）の構造'!M$52</f>
        <v>1244</v>
      </c>
      <c r="K42" s="136"/>
      <c r="L42" s="136"/>
      <c r="M42" s="136">
        <f>'実質公債費比率（分子）の構造'!N$52</f>
        <v>1252</v>
      </c>
      <c r="N42" s="136"/>
      <c r="O42" s="136"/>
      <c r="P42" s="136">
        <f>'実質公債費比率（分子）の構造'!O$52</f>
        <v>1343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13</v>
      </c>
      <c r="C45" s="136"/>
      <c r="D45" s="136"/>
      <c r="E45" s="136">
        <f>'実質公債費比率（分子）の構造'!L$49</f>
        <v>13</v>
      </c>
      <c r="F45" s="136"/>
      <c r="G45" s="136"/>
      <c r="H45" s="136">
        <f>'実質公債費比率（分子）の構造'!M$49</f>
        <v>13</v>
      </c>
      <c r="I45" s="136"/>
      <c r="J45" s="136"/>
      <c r="K45" s="136">
        <f>'実質公債費比率（分子）の構造'!N$49</f>
        <v>13</v>
      </c>
      <c r="L45" s="136"/>
      <c r="M45" s="136"/>
      <c r="N45" s="136">
        <f>'実質公債費比率（分子）の構造'!O$49</f>
        <v>13</v>
      </c>
      <c r="O45" s="136"/>
      <c r="P45" s="136"/>
    </row>
    <row r="46" spans="1:16" x14ac:dyDescent="0.15">
      <c r="A46" s="136" t="s">
        <v>55</v>
      </c>
      <c r="B46" s="136">
        <f>'実質公債費比率（分子）の構造'!K$48</f>
        <v>507</v>
      </c>
      <c r="C46" s="136"/>
      <c r="D46" s="136"/>
      <c r="E46" s="136">
        <f>'実質公債費比率（分子）の構造'!L$48</f>
        <v>473</v>
      </c>
      <c r="F46" s="136"/>
      <c r="G46" s="136"/>
      <c r="H46" s="136">
        <f>'実質公債費比率（分子）の構造'!M$48</f>
        <v>442</v>
      </c>
      <c r="I46" s="136"/>
      <c r="J46" s="136"/>
      <c r="K46" s="136">
        <f>'実質公債費比率（分子）の構造'!N$48</f>
        <v>462</v>
      </c>
      <c r="L46" s="136"/>
      <c r="M46" s="136"/>
      <c r="N46" s="136">
        <f>'実質公債費比率（分子）の構造'!O$48</f>
        <v>453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1320</v>
      </c>
      <c r="C49" s="136"/>
      <c r="D49" s="136"/>
      <c r="E49" s="136">
        <f>'実質公債費比率（分子）の構造'!L$45</f>
        <v>1309</v>
      </c>
      <c r="F49" s="136"/>
      <c r="G49" s="136"/>
      <c r="H49" s="136">
        <f>'実質公債費比率（分子）の構造'!M$45</f>
        <v>1356</v>
      </c>
      <c r="I49" s="136"/>
      <c r="J49" s="136"/>
      <c r="K49" s="136">
        <f>'実質公債費比率（分子）の構造'!N$45</f>
        <v>1359</v>
      </c>
      <c r="L49" s="136"/>
      <c r="M49" s="136"/>
      <c r="N49" s="136">
        <f>'実質公債費比率（分子）の構造'!O$45</f>
        <v>1348</v>
      </c>
      <c r="O49" s="136"/>
      <c r="P49" s="136"/>
    </row>
    <row r="50" spans="1:16" x14ac:dyDescent="0.15">
      <c r="A50" s="136" t="s">
        <v>59</v>
      </c>
      <c r="B50" s="136" t="e">
        <f>NA()</f>
        <v>#N/A</v>
      </c>
      <c r="C50" s="136">
        <f>IF(ISNUMBER('実質公債費比率（分子）の構造'!K$53),'実質公債費比率（分子）の構造'!K$53,NA())</f>
        <v>647</v>
      </c>
      <c r="D50" s="136" t="e">
        <f>NA()</f>
        <v>#N/A</v>
      </c>
      <c r="E50" s="136" t="e">
        <f>NA()</f>
        <v>#N/A</v>
      </c>
      <c r="F50" s="136">
        <f>IF(ISNUMBER('実質公債費比率（分子）の構造'!L$53),'実質公債費比率（分子）の構造'!L$53,NA())</f>
        <v>619</v>
      </c>
      <c r="G50" s="136" t="e">
        <f>NA()</f>
        <v>#N/A</v>
      </c>
      <c r="H50" s="136" t="e">
        <f>NA()</f>
        <v>#N/A</v>
      </c>
      <c r="I50" s="136">
        <f>IF(ISNUMBER('実質公債費比率（分子）の構造'!M$53),'実質公債費比率（分子）の構造'!M$53,NA())</f>
        <v>570</v>
      </c>
      <c r="J50" s="136" t="e">
        <f>NA()</f>
        <v>#N/A</v>
      </c>
      <c r="K50" s="136" t="e">
        <f>NA()</f>
        <v>#N/A</v>
      </c>
      <c r="L50" s="136">
        <f>IF(ISNUMBER('実質公債費比率（分子）の構造'!N$53),'実質公債費比率（分子）の構造'!N$53,NA())</f>
        <v>585</v>
      </c>
      <c r="M50" s="136" t="e">
        <f>NA()</f>
        <v>#N/A</v>
      </c>
      <c r="N50" s="136" t="e">
        <f>NA()</f>
        <v>#N/A</v>
      </c>
      <c r="O50" s="136">
        <f>IF(ISNUMBER('実質公債費比率（分子）の構造'!O$53),'実質公債費比率（分子）の構造'!O$53,NA())</f>
        <v>474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12088</v>
      </c>
      <c r="E56" s="135"/>
      <c r="F56" s="135"/>
      <c r="G56" s="135">
        <f>'将来負担比率（分子）の構造'!J$51</f>
        <v>12370</v>
      </c>
      <c r="H56" s="135"/>
      <c r="I56" s="135"/>
      <c r="J56" s="135">
        <f>'将来負担比率（分子）の構造'!K$51</f>
        <v>12849</v>
      </c>
      <c r="K56" s="135"/>
      <c r="L56" s="135"/>
      <c r="M56" s="135">
        <f>'将来負担比率（分子）の構造'!L$51</f>
        <v>12874</v>
      </c>
      <c r="N56" s="135"/>
      <c r="O56" s="135"/>
      <c r="P56" s="135">
        <f>'将来負担比率（分子）の構造'!M$51</f>
        <v>12695</v>
      </c>
    </row>
    <row r="57" spans="1:16" x14ac:dyDescent="0.15">
      <c r="A57" s="135" t="s">
        <v>35</v>
      </c>
      <c r="B57" s="135"/>
      <c r="C57" s="135"/>
      <c r="D57" s="135">
        <f>'将来負担比率（分子）の構造'!I$50</f>
        <v>317</v>
      </c>
      <c r="E57" s="135"/>
      <c r="F57" s="135"/>
      <c r="G57" s="135">
        <f>'将来負担比率（分子）の構造'!J$50</f>
        <v>311</v>
      </c>
      <c r="H57" s="135"/>
      <c r="I57" s="135"/>
      <c r="J57" s="135">
        <f>'将来負担比率（分子）の構造'!K$50</f>
        <v>455</v>
      </c>
      <c r="K57" s="135"/>
      <c r="L57" s="135"/>
      <c r="M57" s="135">
        <f>'将来負担比率（分子）の構造'!L$50</f>
        <v>432</v>
      </c>
      <c r="N57" s="135"/>
      <c r="O57" s="135"/>
      <c r="P57" s="135">
        <f>'将来負担比率（分子）の構造'!M$50</f>
        <v>950</v>
      </c>
    </row>
    <row r="58" spans="1:16" x14ac:dyDescent="0.15">
      <c r="A58" s="135" t="s">
        <v>34</v>
      </c>
      <c r="B58" s="135"/>
      <c r="C58" s="135"/>
      <c r="D58" s="135">
        <f>'将来負担比率（分子）の構造'!I$49</f>
        <v>3522</v>
      </c>
      <c r="E58" s="135"/>
      <c r="F58" s="135"/>
      <c r="G58" s="135">
        <f>'将来負担比率（分子）の構造'!J$49</f>
        <v>3535</v>
      </c>
      <c r="H58" s="135"/>
      <c r="I58" s="135"/>
      <c r="J58" s="135">
        <f>'将来負担比率（分子）の構造'!K$49</f>
        <v>3787</v>
      </c>
      <c r="K58" s="135"/>
      <c r="L58" s="135"/>
      <c r="M58" s="135">
        <f>'将来負担比率（分子）の構造'!L$49</f>
        <v>4330</v>
      </c>
      <c r="N58" s="135"/>
      <c r="O58" s="135"/>
      <c r="P58" s="135">
        <f>'将来負担比率（分子）の構造'!M$49</f>
        <v>4612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1271</v>
      </c>
      <c r="C62" s="135"/>
      <c r="D62" s="135"/>
      <c r="E62" s="135">
        <f>'将来負担比率（分子）の構造'!J$45</f>
        <v>1160</v>
      </c>
      <c r="F62" s="135"/>
      <c r="G62" s="135"/>
      <c r="H62" s="135">
        <f>'将来負担比率（分子）の構造'!K$45</f>
        <v>1066</v>
      </c>
      <c r="I62" s="135"/>
      <c r="J62" s="135"/>
      <c r="K62" s="135">
        <f>'将来負担比率（分子）の構造'!L$45</f>
        <v>1006</v>
      </c>
      <c r="L62" s="135"/>
      <c r="M62" s="135"/>
      <c r="N62" s="135">
        <f>'将来負担比率（分子）の構造'!M$45</f>
        <v>811</v>
      </c>
      <c r="O62" s="135"/>
      <c r="P62" s="135"/>
    </row>
    <row r="63" spans="1:16" x14ac:dyDescent="0.15">
      <c r="A63" s="135" t="s">
        <v>28</v>
      </c>
      <c r="B63" s="135">
        <f>'将来負担比率（分子）の構造'!I$44</f>
        <v>97</v>
      </c>
      <c r="C63" s="135"/>
      <c r="D63" s="135"/>
      <c r="E63" s="135">
        <f>'将来負担比率（分子）の構造'!J$44</f>
        <v>83</v>
      </c>
      <c r="F63" s="135"/>
      <c r="G63" s="135"/>
      <c r="H63" s="135">
        <f>'将来負担比率（分子）の構造'!K$44</f>
        <v>70</v>
      </c>
      <c r="I63" s="135"/>
      <c r="J63" s="135"/>
      <c r="K63" s="135">
        <f>'将来負担比率（分子）の構造'!L$44</f>
        <v>56</v>
      </c>
      <c r="L63" s="135"/>
      <c r="M63" s="135"/>
      <c r="N63" s="135">
        <f>'将来負担比率（分子）の構造'!M$44</f>
        <v>43</v>
      </c>
      <c r="O63" s="135"/>
      <c r="P63" s="135"/>
    </row>
    <row r="64" spans="1:16" x14ac:dyDescent="0.15">
      <c r="A64" s="135" t="s">
        <v>27</v>
      </c>
      <c r="B64" s="135">
        <f>'将来負担比率（分子）の構造'!I$43</f>
        <v>7364</v>
      </c>
      <c r="C64" s="135"/>
      <c r="D64" s="135"/>
      <c r="E64" s="135">
        <f>'将来負担比率（分子）の構造'!J$43</f>
        <v>7208</v>
      </c>
      <c r="F64" s="135"/>
      <c r="G64" s="135"/>
      <c r="H64" s="135">
        <f>'将来負担比率（分子）の構造'!K$43</f>
        <v>6847</v>
      </c>
      <c r="I64" s="135"/>
      <c r="J64" s="135"/>
      <c r="K64" s="135">
        <f>'将来負担比率（分子）の構造'!L$43</f>
        <v>6475</v>
      </c>
      <c r="L64" s="135"/>
      <c r="M64" s="135"/>
      <c r="N64" s="135">
        <f>'将来負担比率（分子）の構造'!M$43</f>
        <v>6093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12064</v>
      </c>
      <c r="C66" s="135"/>
      <c r="D66" s="135"/>
      <c r="E66" s="135">
        <f>'将来負担比率（分子）の構造'!J$41</f>
        <v>11934</v>
      </c>
      <c r="F66" s="135"/>
      <c r="G66" s="135"/>
      <c r="H66" s="135">
        <f>'将来負担比率（分子）の構造'!K$41</f>
        <v>12601</v>
      </c>
      <c r="I66" s="135"/>
      <c r="J66" s="135"/>
      <c r="K66" s="135">
        <f>'将来負担比率（分子）の構造'!L$41</f>
        <v>13280</v>
      </c>
      <c r="L66" s="135"/>
      <c r="M66" s="135"/>
      <c r="N66" s="135">
        <f>'将来負担比率（分子）の構造'!M$41</f>
        <v>14496</v>
      </c>
      <c r="O66" s="135"/>
      <c r="P66" s="135"/>
    </row>
    <row r="67" spans="1:16" x14ac:dyDescent="0.15">
      <c r="A67" s="135" t="s">
        <v>63</v>
      </c>
      <c r="B67" s="135" t="e">
        <f>NA()</f>
        <v>#N/A</v>
      </c>
      <c r="C67" s="135">
        <f>IF(ISNUMBER('将来負担比率（分子）の構造'!I$52), IF('将来負担比率（分子）の構造'!I$52 &lt; 0, 0, '将来負担比率（分子）の構造'!I$52), NA())</f>
        <v>4870</v>
      </c>
      <c r="D67" s="135" t="e">
        <f>NA()</f>
        <v>#N/A</v>
      </c>
      <c r="E67" s="135" t="e">
        <f>NA()</f>
        <v>#N/A</v>
      </c>
      <c r="F67" s="135">
        <f>IF(ISNUMBER('将来負担比率（分子）の構造'!J$52), IF('将来負担比率（分子）の構造'!J$52 &lt; 0, 0, '将来負担比率（分子）の構造'!J$52), NA())</f>
        <v>4171</v>
      </c>
      <c r="G67" s="135" t="e">
        <f>NA()</f>
        <v>#N/A</v>
      </c>
      <c r="H67" s="135" t="e">
        <f>NA()</f>
        <v>#N/A</v>
      </c>
      <c r="I67" s="135">
        <f>IF(ISNUMBER('将来負担比率（分子）の構造'!K$52), IF('将来負担比率（分子）の構造'!K$52 &lt; 0, 0, '将来負担比率（分子）の構造'!K$52), NA())</f>
        <v>3494</v>
      </c>
      <c r="J67" s="135" t="e">
        <f>NA()</f>
        <v>#N/A</v>
      </c>
      <c r="K67" s="135" t="e">
        <f>NA()</f>
        <v>#N/A</v>
      </c>
      <c r="L67" s="135">
        <f>IF(ISNUMBER('将来負担比率（分子）の構造'!L$52), IF('将来負担比率（分子）の構造'!L$52 &lt; 0, 0, '将来負担比率（分子）の構造'!L$52), NA())</f>
        <v>3182</v>
      </c>
      <c r="M67" s="135" t="e">
        <f>NA()</f>
        <v>#N/A</v>
      </c>
      <c r="N67" s="135" t="e">
        <f>NA()</f>
        <v>#N/A</v>
      </c>
      <c r="O67" s="135">
        <f>IF(ISNUMBER('将来負担比率（分子）の構造'!M$52), IF('将来負担比率（分子）の構造'!M$52 &lt; 0, 0, '将来負担比率（分子）の構造'!M$52), NA())</f>
        <v>3186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1263437</v>
      </c>
      <c r="S5" s="583"/>
      <c r="T5" s="583"/>
      <c r="U5" s="583"/>
      <c r="V5" s="583"/>
      <c r="W5" s="583"/>
      <c r="X5" s="583"/>
      <c r="Y5" s="584"/>
      <c r="Z5" s="585">
        <v>8.6999999999999993</v>
      </c>
      <c r="AA5" s="585"/>
      <c r="AB5" s="585"/>
      <c r="AC5" s="585"/>
      <c r="AD5" s="586">
        <v>1263437</v>
      </c>
      <c r="AE5" s="586"/>
      <c r="AF5" s="586"/>
      <c r="AG5" s="586"/>
      <c r="AH5" s="586"/>
      <c r="AI5" s="586"/>
      <c r="AJ5" s="586"/>
      <c r="AK5" s="586"/>
      <c r="AL5" s="587">
        <v>19.399999999999999</v>
      </c>
      <c r="AM5" s="588"/>
      <c r="AN5" s="588"/>
      <c r="AO5" s="589"/>
      <c r="AP5" s="579" t="s">
        <v>209</v>
      </c>
      <c r="AQ5" s="580"/>
      <c r="AR5" s="580"/>
      <c r="AS5" s="580"/>
      <c r="AT5" s="580"/>
      <c r="AU5" s="580"/>
      <c r="AV5" s="580"/>
      <c r="AW5" s="580"/>
      <c r="AX5" s="580"/>
      <c r="AY5" s="580"/>
      <c r="AZ5" s="580"/>
      <c r="BA5" s="580"/>
      <c r="BB5" s="580"/>
      <c r="BC5" s="580"/>
      <c r="BD5" s="580"/>
      <c r="BE5" s="580"/>
      <c r="BF5" s="581"/>
      <c r="BG5" s="593">
        <v>1263437</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111650</v>
      </c>
      <c r="S6" s="594"/>
      <c r="T6" s="594"/>
      <c r="U6" s="594"/>
      <c r="V6" s="594"/>
      <c r="W6" s="594"/>
      <c r="X6" s="594"/>
      <c r="Y6" s="595"/>
      <c r="Z6" s="596">
        <v>0.8</v>
      </c>
      <c r="AA6" s="596"/>
      <c r="AB6" s="596"/>
      <c r="AC6" s="596"/>
      <c r="AD6" s="597">
        <v>111650</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1263437</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112509</v>
      </c>
      <c r="CS6" s="594"/>
      <c r="CT6" s="594"/>
      <c r="CU6" s="594"/>
      <c r="CV6" s="594"/>
      <c r="CW6" s="594"/>
      <c r="CX6" s="594"/>
      <c r="CY6" s="595"/>
      <c r="CZ6" s="596">
        <v>0.8</v>
      </c>
      <c r="DA6" s="596"/>
      <c r="DB6" s="596"/>
      <c r="DC6" s="596"/>
      <c r="DD6" s="602" t="s">
        <v>210</v>
      </c>
      <c r="DE6" s="594"/>
      <c r="DF6" s="594"/>
      <c r="DG6" s="594"/>
      <c r="DH6" s="594"/>
      <c r="DI6" s="594"/>
      <c r="DJ6" s="594"/>
      <c r="DK6" s="594"/>
      <c r="DL6" s="594"/>
      <c r="DM6" s="594"/>
      <c r="DN6" s="594"/>
      <c r="DO6" s="594"/>
      <c r="DP6" s="595"/>
      <c r="DQ6" s="602">
        <v>112509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2049</v>
      </c>
      <c r="S7" s="594"/>
      <c r="T7" s="594"/>
      <c r="U7" s="594"/>
      <c r="V7" s="594"/>
      <c r="W7" s="594"/>
      <c r="X7" s="594"/>
      <c r="Y7" s="595"/>
      <c r="Z7" s="596">
        <v>0</v>
      </c>
      <c r="AA7" s="596"/>
      <c r="AB7" s="596"/>
      <c r="AC7" s="596"/>
      <c r="AD7" s="597">
        <v>2049</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551139</v>
      </c>
      <c r="BH7" s="594"/>
      <c r="BI7" s="594"/>
      <c r="BJ7" s="594"/>
      <c r="BK7" s="594"/>
      <c r="BL7" s="594"/>
      <c r="BM7" s="594"/>
      <c r="BN7" s="595"/>
      <c r="BO7" s="596">
        <v>43.6</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1945077</v>
      </c>
      <c r="CS7" s="594"/>
      <c r="CT7" s="594"/>
      <c r="CU7" s="594"/>
      <c r="CV7" s="594"/>
      <c r="CW7" s="594"/>
      <c r="CX7" s="594"/>
      <c r="CY7" s="595"/>
      <c r="CZ7" s="596">
        <v>14.2</v>
      </c>
      <c r="DA7" s="596"/>
      <c r="DB7" s="596"/>
      <c r="DC7" s="596"/>
      <c r="DD7" s="602">
        <v>50953</v>
      </c>
      <c r="DE7" s="594"/>
      <c r="DF7" s="594"/>
      <c r="DG7" s="594"/>
      <c r="DH7" s="594"/>
      <c r="DI7" s="594"/>
      <c r="DJ7" s="594"/>
      <c r="DK7" s="594"/>
      <c r="DL7" s="594"/>
      <c r="DM7" s="594"/>
      <c r="DN7" s="594"/>
      <c r="DO7" s="594"/>
      <c r="DP7" s="595"/>
      <c r="DQ7" s="602">
        <v>1164582</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4796</v>
      </c>
      <c r="S8" s="594"/>
      <c r="T8" s="594"/>
      <c r="U8" s="594"/>
      <c r="V8" s="594"/>
      <c r="W8" s="594"/>
      <c r="X8" s="594"/>
      <c r="Y8" s="595"/>
      <c r="Z8" s="596">
        <v>0</v>
      </c>
      <c r="AA8" s="596"/>
      <c r="AB8" s="596"/>
      <c r="AC8" s="596"/>
      <c r="AD8" s="597">
        <v>4796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25857</v>
      </c>
      <c r="BH8" s="594"/>
      <c r="BI8" s="594"/>
      <c r="BJ8" s="594"/>
      <c r="BK8" s="594"/>
      <c r="BL8" s="594"/>
      <c r="BM8" s="594"/>
      <c r="BN8" s="595"/>
      <c r="BO8" s="596">
        <v>2</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2464389</v>
      </c>
      <c r="CS8" s="594"/>
      <c r="CT8" s="594"/>
      <c r="CU8" s="594"/>
      <c r="CV8" s="594"/>
      <c r="CW8" s="594"/>
      <c r="CX8" s="594"/>
      <c r="CY8" s="595"/>
      <c r="CZ8" s="596">
        <v>18</v>
      </c>
      <c r="DA8" s="596"/>
      <c r="DB8" s="596"/>
      <c r="DC8" s="596"/>
      <c r="DD8" s="602">
        <v>11431</v>
      </c>
      <c r="DE8" s="594"/>
      <c r="DF8" s="594"/>
      <c r="DG8" s="594"/>
      <c r="DH8" s="594"/>
      <c r="DI8" s="594"/>
      <c r="DJ8" s="594"/>
      <c r="DK8" s="594"/>
      <c r="DL8" s="594"/>
      <c r="DM8" s="594"/>
      <c r="DN8" s="594"/>
      <c r="DO8" s="594"/>
      <c r="DP8" s="595"/>
      <c r="DQ8" s="602">
        <v>1378216</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2264</v>
      </c>
      <c r="S9" s="594"/>
      <c r="T9" s="594"/>
      <c r="U9" s="594"/>
      <c r="V9" s="594"/>
      <c r="W9" s="594"/>
      <c r="X9" s="594"/>
      <c r="Y9" s="595"/>
      <c r="Z9" s="596">
        <v>0</v>
      </c>
      <c r="AA9" s="596"/>
      <c r="AB9" s="596"/>
      <c r="AC9" s="596"/>
      <c r="AD9" s="597">
        <v>2264</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449463</v>
      </c>
      <c r="BH9" s="594"/>
      <c r="BI9" s="594"/>
      <c r="BJ9" s="594"/>
      <c r="BK9" s="594"/>
      <c r="BL9" s="594"/>
      <c r="BM9" s="594"/>
      <c r="BN9" s="595"/>
      <c r="BO9" s="596">
        <v>35.6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1015183</v>
      </c>
      <c r="CS9" s="594"/>
      <c r="CT9" s="594"/>
      <c r="CU9" s="594"/>
      <c r="CV9" s="594"/>
      <c r="CW9" s="594"/>
      <c r="CX9" s="594"/>
      <c r="CY9" s="595"/>
      <c r="CZ9" s="596">
        <v>7.4</v>
      </c>
      <c r="DA9" s="596"/>
      <c r="DB9" s="596"/>
      <c r="DC9" s="596"/>
      <c r="DD9" s="602">
        <v>25871</v>
      </c>
      <c r="DE9" s="594"/>
      <c r="DF9" s="594"/>
      <c r="DG9" s="594"/>
      <c r="DH9" s="594"/>
      <c r="DI9" s="594"/>
      <c r="DJ9" s="594"/>
      <c r="DK9" s="594"/>
      <c r="DL9" s="594"/>
      <c r="DM9" s="594"/>
      <c r="DN9" s="594"/>
      <c r="DO9" s="594"/>
      <c r="DP9" s="595"/>
      <c r="DQ9" s="602">
        <v>917057</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165512</v>
      </c>
      <c r="S10" s="594"/>
      <c r="T10" s="594"/>
      <c r="U10" s="594"/>
      <c r="V10" s="594"/>
      <c r="W10" s="594"/>
      <c r="X10" s="594"/>
      <c r="Y10" s="595"/>
      <c r="Z10" s="596">
        <v>1.1000000000000001</v>
      </c>
      <c r="AA10" s="596"/>
      <c r="AB10" s="596"/>
      <c r="AC10" s="596"/>
      <c r="AD10" s="597">
        <v>165512</v>
      </c>
      <c r="AE10" s="597"/>
      <c r="AF10" s="597"/>
      <c r="AG10" s="597"/>
      <c r="AH10" s="597"/>
      <c r="AI10" s="597"/>
      <c r="AJ10" s="597"/>
      <c r="AK10" s="597"/>
      <c r="AL10" s="598">
        <v>2.5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24500</v>
      </c>
      <c r="BH10" s="594"/>
      <c r="BI10" s="594"/>
      <c r="BJ10" s="594"/>
      <c r="BK10" s="594"/>
      <c r="BL10" s="594"/>
      <c r="BM10" s="594"/>
      <c r="BN10" s="595"/>
      <c r="BO10" s="596">
        <v>1.9</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69916</v>
      </c>
      <c r="CS10" s="594"/>
      <c r="CT10" s="594"/>
      <c r="CU10" s="594"/>
      <c r="CV10" s="594"/>
      <c r="CW10" s="594"/>
      <c r="CX10" s="594"/>
      <c r="CY10" s="595"/>
      <c r="CZ10" s="596">
        <v>0.5</v>
      </c>
      <c r="DA10" s="596"/>
      <c r="DB10" s="596"/>
      <c r="DC10" s="596"/>
      <c r="DD10" s="602" t="s">
        <v>112</v>
      </c>
      <c r="DE10" s="594"/>
      <c r="DF10" s="594"/>
      <c r="DG10" s="594"/>
      <c r="DH10" s="594"/>
      <c r="DI10" s="594"/>
      <c r="DJ10" s="594"/>
      <c r="DK10" s="594"/>
      <c r="DL10" s="594"/>
      <c r="DM10" s="594"/>
      <c r="DN10" s="594"/>
      <c r="DO10" s="594"/>
      <c r="DP10" s="595"/>
      <c r="DQ10" s="602">
        <v>4215</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51319</v>
      </c>
      <c r="BH11" s="594"/>
      <c r="BI11" s="594"/>
      <c r="BJ11" s="594"/>
      <c r="BK11" s="594"/>
      <c r="BL11" s="594"/>
      <c r="BM11" s="594"/>
      <c r="BN11" s="595"/>
      <c r="BO11" s="596">
        <v>4.0999999999999996</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1995433</v>
      </c>
      <c r="CS11" s="594"/>
      <c r="CT11" s="594"/>
      <c r="CU11" s="594"/>
      <c r="CV11" s="594"/>
      <c r="CW11" s="594"/>
      <c r="CX11" s="594"/>
      <c r="CY11" s="595"/>
      <c r="CZ11" s="596">
        <v>14.6</v>
      </c>
      <c r="DA11" s="596"/>
      <c r="DB11" s="596"/>
      <c r="DC11" s="596"/>
      <c r="DD11" s="602">
        <v>1524251</v>
      </c>
      <c r="DE11" s="594"/>
      <c r="DF11" s="594"/>
      <c r="DG11" s="594"/>
      <c r="DH11" s="594"/>
      <c r="DI11" s="594"/>
      <c r="DJ11" s="594"/>
      <c r="DK11" s="594"/>
      <c r="DL11" s="594"/>
      <c r="DM11" s="594"/>
      <c r="DN11" s="594"/>
      <c r="DO11" s="594"/>
      <c r="DP11" s="595"/>
      <c r="DQ11" s="602">
        <v>540146</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583105</v>
      </c>
      <c r="BH12" s="594"/>
      <c r="BI12" s="594"/>
      <c r="BJ12" s="594"/>
      <c r="BK12" s="594"/>
      <c r="BL12" s="594"/>
      <c r="BM12" s="594"/>
      <c r="BN12" s="595"/>
      <c r="BO12" s="596">
        <v>46.2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251676</v>
      </c>
      <c r="CS12" s="594"/>
      <c r="CT12" s="594"/>
      <c r="CU12" s="594"/>
      <c r="CV12" s="594"/>
      <c r="CW12" s="594"/>
      <c r="CX12" s="594"/>
      <c r="CY12" s="595"/>
      <c r="CZ12" s="596">
        <v>1.8</v>
      </c>
      <c r="DA12" s="596"/>
      <c r="DB12" s="596"/>
      <c r="DC12" s="596"/>
      <c r="DD12" s="602">
        <v>28373</v>
      </c>
      <c r="DE12" s="594"/>
      <c r="DF12" s="594"/>
      <c r="DG12" s="594"/>
      <c r="DH12" s="594"/>
      <c r="DI12" s="594"/>
      <c r="DJ12" s="594"/>
      <c r="DK12" s="594"/>
      <c r="DL12" s="594"/>
      <c r="DM12" s="594"/>
      <c r="DN12" s="594"/>
      <c r="DO12" s="594"/>
      <c r="DP12" s="595"/>
      <c r="DQ12" s="602">
        <v>176473</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13155</v>
      </c>
      <c r="S13" s="594"/>
      <c r="T13" s="594"/>
      <c r="U13" s="594"/>
      <c r="V13" s="594"/>
      <c r="W13" s="594"/>
      <c r="X13" s="594"/>
      <c r="Y13" s="595"/>
      <c r="Z13" s="596">
        <v>0.1</v>
      </c>
      <c r="AA13" s="596"/>
      <c r="AB13" s="596"/>
      <c r="AC13" s="596"/>
      <c r="AD13" s="597">
        <v>13155</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581850</v>
      </c>
      <c r="BH13" s="594"/>
      <c r="BI13" s="594"/>
      <c r="BJ13" s="594"/>
      <c r="BK13" s="594"/>
      <c r="BL13" s="594"/>
      <c r="BM13" s="594"/>
      <c r="BN13" s="595"/>
      <c r="BO13" s="596">
        <v>46.1</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1415843</v>
      </c>
      <c r="CS13" s="594"/>
      <c r="CT13" s="594"/>
      <c r="CU13" s="594"/>
      <c r="CV13" s="594"/>
      <c r="CW13" s="594"/>
      <c r="CX13" s="594"/>
      <c r="CY13" s="595"/>
      <c r="CZ13" s="596">
        <v>10.4</v>
      </c>
      <c r="DA13" s="596"/>
      <c r="DB13" s="596"/>
      <c r="DC13" s="596"/>
      <c r="DD13" s="602">
        <v>970072</v>
      </c>
      <c r="DE13" s="594"/>
      <c r="DF13" s="594"/>
      <c r="DG13" s="594"/>
      <c r="DH13" s="594"/>
      <c r="DI13" s="594"/>
      <c r="DJ13" s="594"/>
      <c r="DK13" s="594"/>
      <c r="DL13" s="594"/>
      <c r="DM13" s="594"/>
      <c r="DN13" s="594"/>
      <c r="DO13" s="594"/>
      <c r="DP13" s="595"/>
      <c r="DQ13" s="602">
        <v>504182</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42777</v>
      </c>
      <c r="BH14" s="594"/>
      <c r="BI14" s="594"/>
      <c r="BJ14" s="594"/>
      <c r="BK14" s="594"/>
      <c r="BL14" s="594"/>
      <c r="BM14" s="594"/>
      <c r="BN14" s="595"/>
      <c r="BO14" s="596">
        <v>3.4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710964</v>
      </c>
      <c r="CS14" s="594"/>
      <c r="CT14" s="594"/>
      <c r="CU14" s="594"/>
      <c r="CV14" s="594"/>
      <c r="CW14" s="594"/>
      <c r="CX14" s="594"/>
      <c r="CY14" s="595"/>
      <c r="CZ14" s="596">
        <v>5.2</v>
      </c>
      <c r="DA14" s="596"/>
      <c r="DB14" s="596"/>
      <c r="DC14" s="596"/>
      <c r="DD14" s="602">
        <v>300243</v>
      </c>
      <c r="DE14" s="594"/>
      <c r="DF14" s="594"/>
      <c r="DG14" s="594"/>
      <c r="DH14" s="594"/>
      <c r="DI14" s="594"/>
      <c r="DJ14" s="594"/>
      <c r="DK14" s="594"/>
      <c r="DL14" s="594"/>
      <c r="DM14" s="594"/>
      <c r="DN14" s="594"/>
      <c r="DO14" s="594"/>
      <c r="DP14" s="595"/>
      <c r="DQ14" s="602">
        <v>502871</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2801</v>
      </c>
      <c r="S15" s="594"/>
      <c r="T15" s="594"/>
      <c r="U15" s="594"/>
      <c r="V15" s="594"/>
      <c r="W15" s="594"/>
      <c r="X15" s="594"/>
      <c r="Y15" s="595"/>
      <c r="Z15" s="596">
        <v>0</v>
      </c>
      <c r="AA15" s="596"/>
      <c r="AB15" s="596"/>
      <c r="AC15" s="596"/>
      <c r="AD15" s="597">
        <v>2801</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86416</v>
      </c>
      <c r="BH15" s="594"/>
      <c r="BI15" s="594"/>
      <c r="BJ15" s="594"/>
      <c r="BK15" s="594"/>
      <c r="BL15" s="594"/>
      <c r="BM15" s="594"/>
      <c r="BN15" s="595"/>
      <c r="BO15" s="596">
        <v>6.8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2307078</v>
      </c>
      <c r="CS15" s="594"/>
      <c r="CT15" s="594"/>
      <c r="CU15" s="594"/>
      <c r="CV15" s="594"/>
      <c r="CW15" s="594"/>
      <c r="CX15" s="594"/>
      <c r="CY15" s="595"/>
      <c r="CZ15" s="596">
        <v>16.899999999999999</v>
      </c>
      <c r="DA15" s="596"/>
      <c r="DB15" s="596"/>
      <c r="DC15" s="596"/>
      <c r="DD15" s="602">
        <v>1415179</v>
      </c>
      <c r="DE15" s="594"/>
      <c r="DF15" s="594"/>
      <c r="DG15" s="594"/>
      <c r="DH15" s="594"/>
      <c r="DI15" s="594"/>
      <c r="DJ15" s="594"/>
      <c r="DK15" s="594"/>
      <c r="DL15" s="594"/>
      <c r="DM15" s="594"/>
      <c r="DN15" s="594"/>
      <c r="DO15" s="594"/>
      <c r="DP15" s="595"/>
      <c r="DQ15" s="602">
        <v>844630</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5605091</v>
      </c>
      <c r="S16" s="594"/>
      <c r="T16" s="594"/>
      <c r="U16" s="594"/>
      <c r="V16" s="594"/>
      <c r="W16" s="594"/>
      <c r="X16" s="594"/>
      <c r="Y16" s="595"/>
      <c r="Z16" s="596">
        <v>38.6</v>
      </c>
      <c r="AA16" s="596"/>
      <c r="AB16" s="596"/>
      <c r="AC16" s="596"/>
      <c r="AD16" s="597">
        <v>4946767</v>
      </c>
      <c r="AE16" s="597"/>
      <c r="AF16" s="597"/>
      <c r="AG16" s="597"/>
      <c r="AH16" s="597"/>
      <c r="AI16" s="597"/>
      <c r="AJ16" s="597"/>
      <c r="AK16" s="597"/>
      <c r="AL16" s="598">
        <v>75.8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19926</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198</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4946767</v>
      </c>
      <c r="S17" s="594"/>
      <c r="T17" s="594"/>
      <c r="U17" s="594"/>
      <c r="V17" s="594"/>
      <c r="W17" s="594"/>
      <c r="X17" s="594"/>
      <c r="Y17" s="595"/>
      <c r="Z17" s="596">
        <v>34.1</v>
      </c>
      <c r="AA17" s="596"/>
      <c r="AB17" s="596"/>
      <c r="AC17" s="596"/>
      <c r="AD17" s="597">
        <v>4946767</v>
      </c>
      <c r="AE17" s="597"/>
      <c r="AF17" s="597"/>
      <c r="AG17" s="597"/>
      <c r="AH17" s="597"/>
      <c r="AI17" s="597"/>
      <c r="AJ17" s="597"/>
      <c r="AK17" s="597"/>
      <c r="AL17" s="598">
        <v>75.8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1347683</v>
      </c>
      <c r="CS17" s="594"/>
      <c r="CT17" s="594"/>
      <c r="CU17" s="594"/>
      <c r="CV17" s="594"/>
      <c r="CW17" s="594"/>
      <c r="CX17" s="594"/>
      <c r="CY17" s="595"/>
      <c r="CZ17" s="596">
        <v>9.9</v>
      </c>
      <c r="DA17" s="596"/>
      <c r="DB17" s="596"/>
      <c r="DC17" s="596"/>
      <c r="DD17" s="602" t="s">
        <v>112</v>
      </c>
      <c r="DE17" s="594"/>
      <c r="DF17" s="594"/>
      <c r="DG17" s="594"/>
      <c r="DH17" s="594"/>
      <c r="DI17" s="594"/>
      <c r="DJ17" s="594"/>
      <c r="DK17" s="594"/>
      <c r="DL17" s="594"/>
      <c r="DM17" s="594"/>
      <c r="DN17" s="594"/>
      <c r="DO17" s="594"/>
      <c r="DP17" s="595"/>
      <c r="DQ17" s="602">
        <v>1274992</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467880</v>
      </c>
      <c r="S18" s="594"/>
      <c r="T18" s="594"/>
      <c r="U18" s="594"/>
      <c r="V18" s="594"/>
      <c r="W18" s="594"/>
      <c r="X18" s="594"/>
      <c r="Y18" s="595"/>
      <c r="Z18" s="596">
        <v>3.2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190444</v>
      </c>
      <c r="S19" s="594"/>
      <c r="T19" s="594"/>
      <c r="U19" s="594"/>
      <c r="V19" s="594"/>
      <c r="W19" s="594"/>
      <c r="X19" s="594"/>
      <c r="Y19" s="595"/>
      <c r="Z19" s="596">
        <v>1.3</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7170755</v>
      </c>
      <c r="S20" s="594"/>
      <c r="T20" s="594"/>
      <c r="U20" s="594"/>
      <c r="V20" s="594"/>
      <c r="W20" s="594"/>
      <c r="X20" s="594"/>
      <c r="Y20" s="595"/>
      <c r="Z20" s="596">
        <v>49.4</v>
      </c>
      <c r="AA20" s="596"/>
      <c r="AB20" s="596"/>
      <c r="AC20" s="596"/>
      <c r="AD20" s="597">
        <v>6512431</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13655677</v>
      </c>
      <c r="CS20" s="594"/>
      <c r="CT20" s="594"/>
      <c r="CU20" s="594"/>
      <c r="CV20" s="594"/>
      <c r="CW20" s="594"/>
      <c r="CX20" s="594"/>
      <c r="CY20" s="595"/>
      <c r="CZ20" s="596">
        <v>100</v>
      </c>
      <c r="DA20" s="596"/>
      <c r="DB20" s="596"/>
      <c r="DC20" s="596"/>
      <c r="DD20" s="602">
        <v>4326373</v>
      </c>
      <c r="DE20" s="594"/>
      <c r="DF20" s="594"/>
      <c r="DG20" s="594"/>
      <c r="DH20" s="594"/>
      <c r="DI20" s="594"/>
      <c r="DJ20" s="594"/>
      <c r="DK20" s="594"/>
      <c r="DL20" s="594"/>
      <c r="DM20" s="594"/>
      <c r="DN20" s="594"/>
      <c r="DO20" s="594"/>
      <c r="DP20" s="595"/>
      <c r="DQ20" s="602">
        <v>7420071</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1492</v>
      </c>
      <c r="S21" s="594"/>
      <c r="T21" s="594"/>
      <c r="U21" s="594"/>
      <c r="V21" s="594"/>
      <c r="W21" s="594"/>
      <c r="X21" s="594"/>
      <c r="Y21" s="595"/>
      <c r="Z21" s="596">
        <v>0</v>
      </c>
      <c r="AA21" s="596"/>
      <c r="AB21" s="596"/>
      <c r="AC21" s="596"/>
      <c r="AD21" s="597">
        <v>1492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4223</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132276</v>
      </c>
      <c r="S23" s="594"/>
      <c r="T23" s="594"/>
      <c r="U23" s="594"/>
      <c r="V23" s="594"/>
      <c r="W23" s="594"/>
      <c r="X23" s="594"/>
      <c r="Y23" s="595"/>
      <c r="Z23" s="596">
        <v>0.9</v>
      </c>
      <c r="AA23" s="596"/>
      <c r="AB23" s="596"/>
      <c r="AC23" s="596"/>
      <c r="AD23" s="597">
        <v>3135</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9017</v>
      </c>
      <c r="S24" s="594"/>
      <c r="T24" s="594"/>
      <c r="U24" s="594"/>
      <c r="V24" s="594"/>
      <c r="W24" s="594"/>
      <c r="X24" s="594"/>
      <c r="Y24" s="595"/>
      <c r="Z24" s="596">
        <v>0.1</v>
      </c>
      <c r="AA24" s="596"/>
      <c r="AB24" s="596"/>
      <c r="AC24" s="596"/>
      <c r="AD24" s="597">
        <v>11</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4122393</v>
      </c>
      <c r="CS24" s="583"/>
      <c r="CT24" s="583"/>
      <c r="CU24" s="583"/>
      <c r="CV24" s="583"/>
      <c r="CW24" s="583"/>
      <c r="CX24" s="583"/>
      <c r="CY24" s="584"/>
      <c r="CZ24" s="622">
        <v>30.2</v>
      </c>
      <c r="DA24" s="623"/>
      <c r="DB24" s="623"/>
      <c r="DC24" s="624"/>
      <c r="DD24" s="621">
        <v>3191934</v>
      </c>
      <c r="DE24" s="583"/>
      <c r="DF24" s="583"/>
      <c r="DG24" s="583"/>
      <c r="DH24" s="583"/>
      <c r="DI24" s="583"/>
      <c r="DJ24" s="583"/>
      <c r="DK24" s="584"/>
      <c r="DL24" s="621">
        <v>3170625</v>
      </c>
      <c r="DM24" s="583"/>
      <c r="DN24" s="583"/>
      <c r="DO24" s="583"/>
      <c r="DP24" s="583"/>
      <c r="DQ24" s="583"/>
      <c r="DR24" s="583"/>
      <c r="DS24" s="583"/>
      <c r="DT24" s="583"/>
      <c r="DU24" s="583"/>
      <c r="DV24" s="584"/>
      <c r="DW24" s="587">
        <v>46</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1336376</v>
      </c>
      <c r="S25" s="594"/>
      <c r="T25" s="594"/>
      <c r="U25" s="594"/>
      <c r="V25" s="594"/>
      <c r="W25" s="594"/>
      <c r="X25" s="594"/>
      <c r="Y25" s="595"/>
      <c r="Z25" s="596">
        <v>9.1999999999999993</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1706705</v>
      </c>
      <c r="CS25" s="625"/>
      <c r="CT25" s="625"/>
      <c r="CU25" s="625"/>
      <c r="CV25" s="625"/>
      <c r="CW25" s="625"/>
      <c r="CX25" s="625"/>
      <c r="CY25" s="626"/>
      <c r="CZ25" s="627">
        <v>12.5</v>
      </c>
      <c r="DA25" s="628"/>
      <c r="DB25" s="628"/>
      <c r="DC25" s="629"/>
      <c r="DD25" s="602">
        <v>1585846</v>
      </c>
      <c r="DE25" s="625"/>
      <c r="DF25" s="625"/>
      <c r="DG25" s="625"/>
      <c r="DH25" s="625"/>
      <c r="DI25" s="625"/>
      <c r="DJ25" s="625"/>
      <c r="DK25" s="626"/>
      <c r="DL25" s="602">
        <v>1567500</v>
      </c>
      <c r="DM25" s="625"/>
      <c r="DN25" s="625"/>
      <c r="DO25" s="625"/>
      <c r="DP25" s="625"/>
      <c r="DQ25" s="625"/>
      <c r="DR25" s="625"/>
      <c r="DS25" s="625"/>
      <c r="DT25" s="625"/>
      <c r="DU25" s="625"/>
      <c r="DV25" s="626"/>
      <c r="DW25" s="598">
        <v>22.8</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1025766</v>
      </c>
      <c r="CS26" s="594"/>
      <c r="CT26" s="594"/>
      <c r="CU26" s="594"/>
      <c r="CV26" s="594"/>
      <c r="CW26" s="594"/>
      <c r="CX26" s="594"/>
      <c r="CY26" s="595"/>
      <c r="CZ26" s="627">
        <v>7.5</v>
      </c>
      <c r="DA26" s="628"/>
      <c r="DB26" s="628"/>
      <c r="DC26" s="629"/>
      <c r="DD26" s="602">
        <v>952122</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1881293</v>
      </c>
      <c r="S27" s="594"/>
      <c r="T27" s="594"/>
      <c r="U27" s="594"/>
      <c r="V27" s="594"/>
      <c r="W27" s="594"/>
      <c r="X27" s="594"/>
      <c r="Y27" s="595"/>
      <c r="Z27" s="596">
        <v>13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1263437</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1068005</v>
      </c>
      <c r="CS27" s="625"/>
      <c r="CT27" s="625"/>
      <c r="CU27" s="625"/>
      <c r="CV27" s="625"/>
      <c r="CW27" s="625"/>
      <c r="CX27" s="625"/>
      <c r="CY27" s="626"/>
      <c r="CZ27" s="627">
        <v>7.8</v>
      </c>
      <c r="DA27" s="628"/>
      <c r="DB27" s="628"/>
      <c r="DC27" s="629"/>
      <c r="DD27" s="602">
        <v>331096</v>
      </c>
      <c r="DE27" s="625"/>
      <c r="DF27" s="625"/>
      <c r="DG27" s="625"/>
      <c r="DH27" s="625"/>
      <c r="DI27" s="625"/>
      <c r="DJ27" s="625"/>
      <c r="DK27" s="626"/>
      <c r="DL27" s="602">
        <v>328133</v>
      </c>
      <c r="DM27" s="625"/>
      <c r="DN27" s="625"/>
      <c r="DO27" s="625"/>
      <c r="DP27" s="625"/>
      <c r="DQ27" s="625"/>
      <c r="DR27" s="625"/>
      <c r="DS27" s="625"/>
      <c r="DT27" s="625"/>
      <c r="DU27" s="625"/>
      <c r="DV27" s="626"/>
      <c r="DW27" s="598">
        <v>4.8</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73141</v>
      </c>
      <c r="S28" s="594"/>
      <c r="T28" s="594"/>
      <c r="U28" s="594"/>
      <c r="V28" s="594"/>
      <c r="W28" s="594"/>
      <c r="X28" s="594"/>
      <c r="Y28" s="595"/>
      <c r="Z28" s="596">
        <v>0.5</v>
      </c>
      <c r="AA28" s="596"/>
      <c r="AB28" s="596"/>
      <c r="AC28" s="596"/>
      <c r="AD28" s="597">
        <v>11320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1347683</v>
      </c>
      <c r="CS28" s="594"/>
      <c r="CT28" s="594"/>
      <c r="CU28" s="594"/>
      <c r="CV28" s="594"/>
      <c r="CW28" s="594"/>
      <c r="CX28" s="594"/>
      <c r="CY28" s="595"/>
      <c r="CZ28" s="627">
        <v>9.9</v>
      </c>
      <c r="DA28" s="628"/>
      <c r="DB28" s="628"/>
      <c r="DC28" s="629"/>
      <c r="DD28" s="602">
        <v>1274992</v>
      </c>
      <c r="DE28" s="594"/>
      <c r="DF28" s="594"/>
      <c r="DG28" s="594"/>
      <c r="DH28" s="594"/>
      <c r="DI28" s="594"/>
      <c r="DJ28" s="594"/>
      <c r="DK28" s="595"/>
      <c r="DL28" s="602">
        <v>1274992</v>
      </c>
      <c r="DM28" s="594"/>
      <c r="DN28" s="594"/>
      <c r="DO28" s="594"/>
      <c r="DP28" s="594"/>
      <c r="DQ28" s="594"/>
      <c r="DR28" s="594"/>
      <c r="DS28" s="594"/>
      <c r="DT28" s="594"/>
      <c r="DU28" s="594"/>
      <c r="DV28" s="595"/>
      <c r="DW28" s="598">
        <v>18.5</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8671</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1347683</v>
      </c>
      <c r="CS29" s="625"/>
      <c r="CT29" s="625"/>
      <c r="CU29" s="625"/>
      <c r="CV29" s="625"/>
      <c r="CW29" s="625"/>
      <c r="CX29" s="625"/>
      <c r="CY29" s="626"/>
      <c r="CZ29" s="627">
        <v>9.9</v>
      </c>
      <c r="DA29" s="628"/>
      <c r="DB29" s="628"/>
      <c r="DC29" s="629"/>
      <c r="DD29" s="602">
        <v>1274992</v>
      </c>
      <c r="DE29" s="625"/>
      <c r="DF29" s="625"/>
      <c r="DG29" s="625"/>
      <c r="DH29" s="625"/>
      <c r="DI29" s="625"/>
      <c r="DJ29" s="625"/>
      <c r="DK29" s="626"/>
      <c r="DL29" s="602">
        <v>1274992</v>
      </c>
      <c r="DM29" s="625"/>
      <c r="DN29" s="625"/>
      <c r="DO29" s="625"/>
      <c r="DP29" s="625"/>
      <c r="DQ29" s="625"/>
      <c r="DR29" s="625"/>
      <c r="DS29" s="625"/>
      <c r="DT29" s="625"/>
      <c r="DU29" s="625"/>
      <c r="DV29" s="626"/>
      <c r="DW29" s="598">
        <v>18.5</v>
      </c>
      <c r="DX29" s="619"/>
      <c r="DY29" s="619"/>
      <c r="DZ29" s="619"/>
      <c r="EA29" s="619"/>
      <c r="EB29" s="619"/>
      <c r="EC29" s="620"/>
    </row>
    <row r="30" spans="2:133" ht="11.25" customHeight="1" x14ac:dyDescent="0.15">
      <c r="B30" s="590" t="s">
        <v>289</v>
      </c>
      <c r="C30" s="591"/>
      <c r="D30" s="591"/>
      <c r="E30" s="591"/>
      <c r="F30" s="591"/>
      <c r="G30" s="591"/>
      <c r="H30" s="591"/>
      <c r="I30" s="591"/>
      <c r="J30" s="591"/>
      <c r="K30" s="591"/>
      <c r="L30" s="591"/>
      <c r="M30" s="591"/>
      <c r="N30" s="591"/>
      <c r="O30" s="591"/>
      <c r="P30" s="591"/>
      <c r="Q30" s="592"/>
      <c r="R30" s="593">
        <v>467786</v>
      </c>
      <c r="S30" s="594"/>
      <c r="T30" s="594"/>
      <c r="U30" s="594"/>
      <c r="V30" s="594"/>
      <c r="W30" s="594"/>
      <c r="X30" s="594"/>
      <c r="Y30" s="595"/>
      <c r="Z30" s="596">
        <v>3.2</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98.3</v>
      </c>
      <c r="BH30" s="652"/>
      <c r="BI30" s="652"/>
      <c r="BJ30" s="652"/>
      <c r="BK30" s="652"/>
      <c r="BL30" s="652"/>
      <c r="BM30" s="588">
        <v>92.5</v>
      </c>
      <c r="BN30" s="652"/>
      <c r="BO30" s="652"/>
      <c r="BP30" s="652"/>
      <c r="BQ30" s="653"/>
      <c r="BR30" s="651">
        <v>98.1</v>
      </c>
      <c r="BS30" s="652"/>
      <c r="BT30" s="652"/>
      <c r="BU30" s="652"/>
      <c r="BV30" s="652"/>
      <c r="BW30" s="652"/>
      <c r="BX30" s="588">
        <v>91</v>
      </c>
      <c r="BY30" s="652"/>
      <c r="BZ30" s="652"/>
      <c r="CA30" s="652"/>
      <c r="CB30" s="653"/>
      <c r="CD30" s="656"/>
      <c r="CE30" s="657"/>
      <c r="CF30" s="607" t="s">
        <v>292</v>
      </c>
      <c r="CG30" s="608"/>
      <c r="CH30" s="608"/>
      <c r="CI30" s="608"/>
      <c r="CJ30" s="608"/>
      <c r="CK30" s="608"/>
      <c r="CL30" s="608"/>
      <c r="CM30" s="608"/>
      <c r="CN30" s="608"/>
      <c r="CO30" s="608"/>
      <c r="CP30" s="608"/>
      <c r="CQ30" s="609"/>
      <c r="CR30" s="593">
        <v>1195356</v>
      </c>
      <c r="CS30" s="594"/>
      <c r="CT30" s="594"/>
      <c r="CU30" s="594"/>
      <c r="CV30" s="594"/>
      <c r="CW30" s="594"/>
      <c r="CX30" s="594"/>
      <c r="CY30" s="595"/>
      <c r="CZ30" s="627">
        <v>8.8000000000000007</v>
      </c>
      <c r="DA30" s="628"/>
      <c r="DB30" s="628"/>
      <c r="DC30" s="629"/>
      <c r="DD30" s="602">
        <v>1122665</v>
      </c>
      <c r="DE30" s="594"/>
      <c r="DF30" s="594"/>
      <c r="DG30" s="594"/>
      <c r="DH30" s="594"/>
      <c r="DI30" s="594"/>
      <c r="DJ30" s="594"/>
      <c r="DK30" s="595"/>
      <c r="DL30" s="602">
        <v>1122665</v>
      </c>
      <c r="DM30" s="594"/>
      <c r="DN30" s="594"/>
      <c r="DO30" s="594"/>
      <c r="DP30" s="594"/>
      <c r="DQ30" s="594"/>
      <c r="DR30" s="594"/>
      <c r="DS30" s="594"/>
      <c r="DT30" s="594"/>
      <c r="DU30" s="594"/>
      <c r="DV30" s="595"/>
      <c r="DW30" s="598">
        <v>16.3</v>
      </c>
      <c r="DX30" s="619"/>
      <c r="DY30" s="619"/>
      <c r="DZ30" s="619"/>
      <c r="EA30" s="619"/>
      <c r="EB30" s="619"/>
      <c r="EC30" s="620"/>
    </row>
    <row r="31" spans="2:133" ht="11.25" customHeight="1" x14ac:dyDescent="0.15">
      <c r="B31" s="590" t="s">
        <v>293</v>
      </c>
      <c r="C31" s="591"/>
      <c r="D31" s="591"/>
      <c r="E31" s="591"/>
      <c r="F31" s="591"/>
      <c r="G31" s="591"/>
      <c r="H31" s="591"/>
      <c r="I31" s="591"/>
      <c r="J31" s="591"/>
      <c r="K31" s="591"/>
      <c r="L31" s="591"/>
      <c r="M31" s="591"/>
      <c r="N31" s="591"/>
      <c r="O31" s="591"/>
      <c r="P31" s="591"/>
      <c r="Q31" s="592"/>
      <c r="R31" s="593">
        <v>586172</v>
      </c>
      <c r="S31" s="594"/>
      <c r="T31" s="594"/>
      <c r="U31" s="594"/>
      <c r="V31" s="594"/>
      <c r="W31" s="594"/>
      <c r="X31" s="594"/>
      <c r="Y31" s="595"/>
      <c r="Z31" s="596">
        <v>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98.1</v>
      </c>
      <c r="BH31" s="625"/>
      <c r="BI31" s="625"/>
      <c r="BJ31" s="625"/>
      <c r="BK31" s="625"/>
      <c r="BL31" s="625"/>
      <c r="BM31" s="599">
        <v>91.7</v>
      </c>
      <c r="BN31" s="649"/>
      <c r="BO31" s="649"/>
      <c r="BP31" s="649"/>
      <c r="BQ31" s="650"/>
      <c r="BR31" s="648">
        <v>97.7</v>
      </c>
      <c r="BS31" s="625"/>
      <c r="BT31" s="625"/>
      <c r="BU31" s="625"/>
      <c r="BV31" s="625"/>
      <c r="BW31" s="625"/>
      <c r="BX31" s="599">
        <v>91.3</v>
      </c>
      <c r="BY31" s="649"/>
      <c r="BZ31" s="649"/>
      <c r="CA31" s="649"/>
      <c r="CB31" s="650"/>
      <c r="CD31" s="656"/>
      <c r="CE31" s="657"/>
      <c r="CF31" s="607" t="s">
        <v>296</v>
      </c>
      <c r="CG31" s="608"/>
      <c r="CH31" s="608"/>
      <c r="CI31" s="608"/>
      <c r="CJ31" s="608"/>
      <c r="CK31" s="608"/>
      <c r="CL31" s="608"/>
      <c r="CM31" s="608"/>
      <c r="CN31" s="608"/>
      <c r="CO31" s="608"/>
      <c r="CP31" s="608"/>
      <c r="CQ31" s="609"/>
      <c r="CR31" s="593">
        <v>152327</v>
      </c>
      <c r="CS31" s="625"/>
      <c r="CT31" s="625"/>
      <c r="CU31" s="625"/>
      <c r="CV31" s="625"/>
      <c r="CW31" s="625"/>
      <c r="CX31" s="625"/>
      <c r="CY31" s="626"/>
      <c r="CZ31" s="627">
        <v>1.1000000000000001</v>
      </c>
      <c r="DA31" s="628"/>
      <c r="DB31" s="628"/>
      <c r="DC31" s="629"/>
      <c r="DD31" s="602">
        <v>152327</v>
      </c>
      <c r="DE31" s="625"/>
      <c r="DF31" s="625"/>
      <c r="DG31" s="625"/>
      <c r="DH31" s="625"/>
      <c r="DI31" s="625"/>
      <c r="DJ31" s="625"/>
      <c r="DK31" s="626"/>
      <c r="DL31" s="602">
        <v>152327</v>
      </c>
      <c r="DM31" s="625"/>
      <c r="DN31" s="625"/>
      <c r="DO31" s="625"/>
      <c r="DP31" s="625"/>
      <c r="DQ31" s="625"/>
      <c r="DR31" s="625"/>
      <c r="DS31" s="625"/>
      <c r="DT31" s="625"/>
      <c r="DU31" s="625"/>
      <c r="DV31" s="626"/>
      <c r="DW31" s="598">
        <v>2.2000000000000002</v>
      </c>
      <c r="DX31" s="619"/>
      <c r="DY31" s="619"/>
      <c r="DZ31" s="619"/>
      <c r="EA31" s="619"/>
      <c r="EB31" s="619"/>
      <c r="EC31" s="620"/>
    </row>
    <row r="32" spans="2:133" ht="11.25" customHeight="1" x14ac:dyDescent="0.15">
      <c r="B32" s="590" t="s">
        <v>297</v>
      </c>
      <c r="C32" s="591"/>
      <c r="D32" s="591"/>
      <c r="E32" s="591"/>
      <c r="F32" s="591"/>
      <c r="G32" s="591"/>
      <c r="H32" s="591"/>
      <c r="I32" s="591"/>
      <c r="J32" s="591"/>
      <c r="K32" s="591"/>
      <c r="L32" s="591"/>
      <c r="M32" s="591"/>
      <c r="N32" s="591"/>
      <c r="O32" s="591"/>
      <c r="P32" s="591"/>
      <c r="Q32" s="592"/>
      <c r="R32" s="593">
        <v>427622</v>
      </c>
      <c r="S32" s="594"/>
      <c r="T32" s="594"/>
      <c r="U32" s="594"/>
      <c r="V32" s="594"/>
      <c r="W32" s="594"/>
      <c r="X32" s="594"/>
      <c r="Y32" s="595"/>
      <c r="Z32" s="596">
        <v>2.9</v>
      </c>
      <c r="AA32" s="596"/>
      <c r="AB32" s="596"/>
      <c r="AC32" s="596"/>
      <c r="AD32" s="597">
        <v>348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98.2</v>
      </c>
      <c r="BH32" s="661"/>
      <c r="BI32" s="661"/>
      <c r="BJ32" s="661"/>
      <c r="BK32" s="661"/>
      <c r="BL32" s="661"/>
      <c r="BM32" s="662">
        <v>91.9</v>
      </c>
      <c r="BN32" s="661"/>
      <c r="BO32" s="661"/>
      <c r="BP32" s="661"/>
      <c r="BQ32" s="663"/>
      <c r="BR32" s="660">
        <v>98.1</v>
      </c>
      <c r="BS32" s="661"/>
      <c r="BT32" s="661"/>
      <c r="BU32" s="661"/>
      <c r="BV32" s="661"/>
      <c r="BW32" s="661"/>
      <c r="BX32" s="662">
        <v>89.3</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x14ac:dyDescent="0.15">
      <c r="B33" s="590" t="s">
        <v>300</v>
      </c>
      <c r="C33" s="591"/>
      <c r="D33" s="591"/>
      <c r="E33" s="591"/>
      <c r="F33" s="591"/>
      <c r="G33" s="591"/>
      <c r="H33" s="591"/>
      <c r="I33" s="591"/>
      <c r="J33" s="591"/>
      <c r="K33" s="591"/>
      <c r="L33" s="591"/>
      <c r="M33" s="591"/>
      <c r="N33" s="591"/>
      <c r="O33" s="591"/>
      <c r="P33" s="591"/>
      <c r="Q33" s="592"/>
      <c r="R33" s="593">
        <v>2411700</v>
      </c>
      <c r="S33" s="594"/>
      <c r="T33" s="594"/>
      <c r="U33" s="594"/>
      <c r="V33" s="594"/>
      <c r="W33" s="594"/>
      <c r="X33" s="594"/>
      <c r="Y33" s="595"/>
      <c r="Z33" s="596">
        <v>16.600000000000001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5186985</v>
      </c>
      <c r="CS33" s="625"/>
      <c r="CT33" s="625"/>
      <c r="CU33" s="625"/>
      <c r="CV33" s="625"/>
      <c r="CW33" s="625"/>
      <c r="CX33" s="625"/>
      <c r="CY33" s="626"/>
      <c r="CZ33" s="627">
        <v>38</v>
      </c>
      <c r="DA33" s="628"/>
      <c r="DB33" s="628"/>
      <c r="DC33" s="629"/>
      <c r="DD33" s="602">
        <v>3762606</v>
      </c>
      <c r="DE33" s="625"/>
      <c r="DF33" s="625"/>
      <c r="DG33" s="625"/>
      <c r="DH33" s="625"/>
      <c r="DI33" s="625"/>
      <c r="DJ33" s="625"/>
      <c r="DK33" s="626"/>
      <c r="DL33" s="602">
        <v>3025758</v>
      </c>
      <c r="DM33" s="625"/>
      <c r="DN33" s="625"/>
      <c r="DO33" s="625"/>
      <c r="DP33" s="625"/>
      <c r="DQ33" s="625"/>
      <c r="DR33" s="625"/>
      <c r="DS33" s="625"/>
      <c r="DT33" s="625"/>
      <c r="DU33" s="625"/>
      <c r="DV33" s="626"/>
      <c r="DW33" s="598">
        <v>43.9</v>
      </c>
      <c r="DX33" s="619"/>
      <c r="DY33" s="619"/>
      <c r="DZ33" s="619"/>
      <c r="EA33" s="619"/>
      <c r="EB33" s="619"/>
      <c r="EC33" s="620"/>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1562774</v>
      </c>
      <c r="CS34" s="594"/>
      <c r="CT34" s="594"/>
      <c r="CU34" s="594"/>
      <c r="CV34" s="594"/>
      <c r="CW34" s="594"/>
      <c r="CX34" s="594"/>
      <c r="CY34" s="595"/>
      <c r="CZ34" s="627">
        <v>11.4</v>
      </c>
      <c r="DA34" s="628"/>
      <c r="DB34" s="628"/>
      <c r="DC34" s="629"/>
      <c r="DD34" s="602">
        <v>1137370</v>
      </c>
      <c r="DE34" s="594"/>
      <c r="DF34" s="594"/>
      <c r="DG34" s="594"/>
      <c r="DH34" s="594"/>
      <c r="DI34" s="594"/>
      <c r="DJ34" s="594"/>
      <c r="DK34" s="595"/>
      <c r="DL34" s="602">
        <v>1005120</v>
      </c>
      <c r="DM34" s="594"/>
      <c r="DN34" s="594"/>
      <c r="DO34" s="594"/>
      <c r="DP34" s="594"/>
      <c r="DQ34" s="594"/>
      <c r="DR34" s="594"/>
      <c r="DS34" s="594"/>
      <c r="DT34" s="594"/>
      <c r="DU34" s="594"/>
      <c r="DV34" s="595"/>
      <c r="DW34" s="598">
        <v>14.6</v>
      </c>
      <c r="DX34" s="619"/>
      <c r="DY34" s="619"/>
      <c r="DZ34" s="619"/>
      <c r="EA34" s="619"/>
      <c r="EB34" s="619"/>
      <c r="EC34" s="620"/>
    </row>
    <row r="35" spans="2:133" ht="11.25" customHeight="1" x14ac:dyDescent="0.15">
      <c r="B35" s="590" t="s">
        <v>306</v>
      </c>
      <c r="C35" s="591"/>
      <c r="D35" s="591"/>
      <c r="E35" s="591"/>
      <c r="F35" s="591"/>
      <c r="G35" s="591"/>
      <c r="H35" s="591"/>
      <c r="I35" s="591"/>
      <c r="J35" s="591"/>
      <c r="K35" s="591"/>
      <c r="L35" s="591"/>
      <c r="M35" s="591"/>
      <c r="N35" s="591"/>
      <c r="O35" s="591"/>
      <c r="P35" s="591"/>
      <c r="Q35" s="592"/>
      <c r="R35" s="593">
        <v>360200</v>
      </c>
      <c r="S35" s="594"/>
      <c r="T35" s="594"/>
      <c r="U35" s="594"/>
      <c r="V35" s="594"/>
      <c r="W35" s="594"/>
      <c r="X35" s="594"/>
      <c r="Y35" s="595"/>
      <c r="Z35" s="596">
        <v>2.5</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1351921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44236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120358</v>
      </c>
      <c r="CS35" s="625"/>
      <c r="CT35" s="625"/>
      <c r="CU35" s="625"/>
      <c r="CV35" s="625"/>
      <c r="CW35" s="625"/>
      <c r="CX35" s="625"/>
      <c r="CY35" s="626"/>
      <c r="CZ35" s="627">
        <v>0.9</v>
      </c>
      <c r="DA35" s="628"/>
      <c r="DB35" s="628"/>
      <c r="DC35" s="629"/>
      <c r="DD35" s="602">
        <v>115192</v>
      </c>
      <c r="DE35" s="625"/>
      <c r="DF35" s="625"/>
      <c r="DG35" s="625"/>
      <c r="DH35" s="625"/>
      <c r="DI35" s="625"/>
      <c r="DJ35" s="625"/>
      <c r="DK35" s="626"/>
      <c r="DL35" s="602">
        <v>74439</v>
      </c>
      <c r="DM35" s="625"/>
      <c r="DN35" s="625"/>
      <c r="DO35" s="625"/>
      <c r="DP35" s="625"/>
      <c r="DQ35" s="625"/>
      <c r="DR35" s="625"/>
      <c r="DS35" s="625"/>
      <c r="DT35" s="625"/>
      <c r="DU35" s="625"/>
      <c r="DV35" s="626"/>
      <c r="DW35" s="598">
        <v>1.1000000000000001</v>
      </c>
      <c r="DX35" s="619"/>
      <c r="DY35" s="619"/>
      <c r="DZ35" s="619"/>
      <c r="EA35" s="619"/>
      <c r="EB35" s="619"/>
      <c r="EC35" s="620"/>
    </row>
    <row r="36" spans="2:133" ht="11.25" customHeight="1" x14ac:dyDescent="0.15">
      <c r="B36" s="636" t="s">
        <v>310</v>
      </c>
      <c r="C36" s="637"/>
      <c r="D36" s="637"/>
      <c r="E36" s="637"/>
      <c r="F36" s="637"/>
      <c r="G36" s="637"/>
      <c r="H36" s="637"/>
      <c r="I36" s="637"/>
      <c r="J36" s="637"/>
      <c r="K36" s="637"/>
      <c r="L36" s="637"/>
      <c r="M36" s="637"/>
      <c r="N36" s="637"/>
      <c r="O36" s="637"/>
      <c r="P36" s="637"/>
      <c r="Q36" s="638"/>
      <c r="R36" s="665">
        <v>14510524</v>
      </c>
      <c r="S36" s="666"/>
      <c r="T36" s="666"/>
      <c r="U36" s="666"/>
      <c r="V36" s="666"/>
      <c r="W36" s="666"/>
      <c r="X36" s="666"/>
      <c r="Y36" s="667"/>
      <c r="Z36" s="668">
        <v>100</v>
      </c>
      <c r="AA36" s="668"/>
      <c r="AB36" s="668"/>
      <c r="AC36" s="668"/>
      <c r="AD36" s="669">
        <v>6528737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286519</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1639</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1444340</v>
      </c>
      <c r="CS36" s="594"/>
      <c r="CT36" s="594"/>
      <c r="CU36" s="594"/>
      <c r="CV36" s="594"/>
      <c r="CW36" s="594"/>
      <c r="CX36" s="594"/>
      <c r="CY36" s="595"/>
      <c r="CZ36" s="627">
        <v>10.6</v>
      </c>
      <c r="DA36" s="628"/>
      <c r="DB36" s="628"/>
      <c r="DC36" s="629"/>
      <c r="DD36" s="602">
        <v>1332945</v>
      </c>
      <c r="DE36" s="594"/>
      <c r="DF36" s="594"/>
      <c r="DG36" s="594"/>
      <c r="DH36" s="594"/>
      <c r="DI36" s="594"/>
      <c r="DJ36" s="594"/>
      <c r="DK36" s="595"/>
      <c r="DL36" s="602">
        <v>1079744</v>
      </c>
      <c r="DM36" s="594"/>
      <c r="DN36" s="594"/>
      <c r="DO36" s="594"/>
      <c r="DP36" s="594"/>
      <c r="DQ36" s="594"/>
      <c r="DR36" s="594"/>
      <c r="DS36" s="594"/>
      <c r="DT36" s="594"/>
      <c r="DU36" s="594"/>
      <c r="DV36" s="595"/>
      <c r="DW36" s="598">
        <v>15.7</v>
      </c>
      <c r="DX36" s="619"/>
      <c r="DY36" s="619"/>
      <c r="DZ36" s="619"/>
      <c r="EA36" s="619"/>
      <c r="EB36" s="619"/>
      <c r="EC36" s="620"/>
    </row>
    <row r="37" spans="2:133" ht="11.25" customHeight="1" x14ac:dyDescent="0.15">
      <c r="AQ37" s="672" t="s">
        <v>314</v>
      </c>
      <c r="AR37" s="673"/>
      <c r="AS37" s="673"/>
      <c r="AT37" s="673"/>
      <c r="AU37" s="673"/>
      <c r="AV37" s="673"/>
      <c r="AW37" s="673"/>
      <c r="AX37" s="673"/>
      <c r="AY37" s="674"/>
      <c r="AZ37" s="593">
        <v>254499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3684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555618</v>
      </c>
      <c r="CS37" s="625"/>
      <c r="CT37" s="625"/>
      <c r="CU37" s="625"/>
      <c r="CV37" s="625"/>
      <c r="CW37" s="625"/>
      <c r="CX37" s="625"/>
      <c r="CY37" s="626"/>
      <c r="CZ37" s="627">
        <v>4.0999999999999996</v>
      </c>
      <c r="DA37" s="628"/>
      <c r="DB37" s="628"/>
      <c r="DC37" s="629"/>
      <c r="DD37" s="602">
        <v>555618</v>
      </c>
      <c r="DE37" s="625"/>
      <c r="DF37" s="625"/>
      <c r="DG37" s="625"/>
      <c r="DH37" s="625"/>
      <c r="DI37" s="625"/>
      <c r="DJ37" s="625"/>
      <c r="DK37" s="626"/>
      <c r="DL37" s="602">
        <v>533505</v>
      </c>
      <c r="DM37" s="625"/>
      <c r="DN37" s="625"/>
      <c r="DO37" s="625"/>
      <c r="DP37" s="625"/>
      <c r="DQ37" s="625"/>
      <c r="DR37" s="625"/>
      <c r="DS37" s="625"/>
      <c r="DT37" s="625"/>
      <c r="DU37" s="625"/>
      <c r="DV37" s="626"/>
      <c r="DW37" s="598">
        <v>7.7</v>
      </c>
      <c r="DX37" s="619"/>
      <c r="DY37" s="619"/>
      <c r="DZ37" s="619"/>
      <c r="EA37" s="619"/>
      <c r="EB37" s="619"/>
      <c r="EC37" s="620"/>
    </row>
    <row r="38" spans="2:133" ht="11.25" customHeight="1" x14ac:dyDescent="0.15">
      <c r="AQ38" s="672" t="s">
        <v>317</v>
      </c>
      <c r="AR38" s="673"/>
      <c r="AS38" s="673"/>
      <c r="AT38" s="673"/>
      <c r="AU38" s="673"/>
      <c r="AV38" s="673"/>
      <c r="AW38" s="673"/>
      <c r="AX38" s="673"/>
      <c r="AY38" s="674"/>
      <c r="AZ38" s="593">
        <v>144000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7073</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953422</v>
      </c>
      <c r="CS38" s="594"/>
      <c r="CT38" s="594"/>
      <c r="CU38" s="594"/>
      <c r="CV38" s="594"/>
      <c r="CW38" s="594"/>
      <c r="CX38" s="594"/>
      <c r="CY38" s="595"/>
      <c r="CZ38" s="627">
        <v>7</v>
      </c>
      <c r="DA38" s="628"/>
      <c r="DB38" s="628"/>
      <c r="DC38" s="629"/>
      <c r="DD38" s="602">
        <v>837459</v>
      </c>
      <c r="DE38" s="594"/>
      <c r="DF38" s="594"/>
      <c r="DG38" s="594"/>
      <c r="DH38" s="594"/>
      <c r="DI38" s="594"/>
      <c r="DJ38" s="594"/>
      <c r="DK38" s="595"/>
      <c r="DL38" s="602">
        <v>837456</v>
      </c>
      <c r="DM38" s="594"/>
      <c r="DN38" s="594"/>
      <c r="DO38" s="594"/>
      <c r="DP38" s="594"/>
      <c r="DQ38" s="594"/>
      <c r="DR38" s="594"/>
      <c r="DS38" s="594"/>
      <c r="DT38" s="594"/>
      <c r="DU38" s="594"/>
      <c r="DV38" s="595"/>
      <c r="DW38" s="598">
        <v>12.2</v>
      </c>
      <c r="DX38" s="619"/>
      <c r="DY38" s="619"/>
      <c r="DZ38" s="619"/>
      <c r="EA38" s="619"/>
      <c r="EB38" s="619"/>
      <c r="EC38" s="620"/>
    </row>
    <row r="39" spans="2:133" ht="11.25" customHeight="1" x14ac:dyDescent="0.15">
      <c r="AQ39" s="672" t="s">
        <v>320</v>
      </c>
      <c r="AR39" s="673"/>
      <c r="AS39" s="673"/>
      <c r="AT39" s="673"/>
      <c r="AU39" s="673"/>
      <c r="AV39" s="673"/>
      <c r="AW39" s="673"/>
      <c r="AX39" s="673"/>
      <c r="AY39" s="674"/>
      <c r="AZ39" s="593">
        <v>124530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374963</v>
      </c>
      <c r="CS39" s="625"/>
      <c r="CT39" s="625"/>
      <c r="CU39" s="625"/>
      <c r="CV39" s="625"/>
      <c r="CW39" s="625"/>
      <c r="CX39" s="625"/>
      <c r="CY39" s="626"/>
      <c r="CZ39" s="627">
        <v>2.7</v>
      </c>
      <c r="DA39" s="628"/>
      <c r="DB39" s="628"/>
      <c r="DC39" s="629"/>
      <c r="DD39" s="602">
        <v>310641</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194519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117</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731128</v>
      </c>
      <c r="CS40" s="594"/>
      <c r="CT40" s="594"/>
      <c r="CU40" s="594"/>
      <c r="CV40" s="594"/>
      <c r="CW40" s="594"/>
      <c r="CX40" s="594"/>
      <c r="CY40" s="595"/>
      <c r="CZ40" s="627">
        <v>5.4</v>
      </c>
      <c r="DA40" s="628"/>
      <c r="DB40" s="628"/>
      <c r="DC40" s="629"/>
      <c r="DD40" s="602">
        <v>28999</v>
      </c>
      <c r="DE40" s="594"/>
      <c r="DF40" s="594"/>
      <c r="DG40" s="594"/>
      <c r="DH40" s="594"/>
      <c r="DI40" s="594"/>
      <c r="DJ40" s="594"/>
      <c r="DK40" s="595"/>
      <c r="DL40" s="602">
        <v>28999</v>
      </c>
      <c r="DM40" s="594"/>
      <c r="DN40" s="594"/>
      <c r="DO40" s="594"/>
      <c r="DP40" s="594"/>
      <c r="DQ40" s="594"/>
      <c r="DR40" s="594"/>
      <c r="DS40" s="594"/>
      <c r="DT40" s="594"/>
      <c r="DU40" s="594"/>
      <c r="DV40" s="595"/>
      <c r="DW40" s="598">
        <v>0.4</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347854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235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4346299</v>
      </c>
      <c r="CS42" s="594"/>
      <c r="CT42" s="594"/>
      <c r="CU42" s="594"/>
      <c r="CV42" s="594"/>
      <c r="CW42" s="594"/>
      <c r="CX42" s="594"/>
      <c r="CY42" s="595"/>
      <c r="CZ42" s="627">
        <v>31.8</v>
      </c>
      <c r="DA42" s="676"/>
      <c r="DB42" s="676"/>
      <c r="DC42" s="677"/>
      <c r="DD42" s="602">
        <v>465531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26084</v>
      </c>
      <c r="CS43" s="625"/>
      <c r="CT43" s="625"/>
      <c r="CU43" s="625"/>
      <c r="CV43" s="625"/>
      <c r="CW43" s="625"/>
      <c r="CX43" s="625"/>
      <c r="CY43" s="626"/>
      <c r="CZ43" s="627">
        <v>0.2</v>
      </c>
      <c r="DA43" s="628"/>
      <c r="DB43" s="628"/>
      <c r="DC43" s="629"/>
      <c r="DD43" s="602">
        <v>26084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288</v>
      </c>
      <c r="CE44" s="700"/>
      <c r="CF44" s="590" t="s">
        <v>337</v>
      </c>
      <c r="CG44" s="591"/>
      <c r="CH44" s="591"/>
      <c r="CI44" s="591"/>
      <c r="CJ44" s="591"/>
      <c r="CK44" s="591"/>
      <c r="CL44" s="591"/>
      <c r="CM44" s="591"/>
      <c r="CN44" s="591"/>
      <c r="CO44" s="591"/>
      <c r="CP44" s="591"/>
      <c r="CQ44" s="592"/>
      <c r="CR44" s="593">
        <v>4326373</v>
      </c>
      <c r="CS44" s="594"/>
      <c r="CT44" s="594"/>
      <c r="CU44" s="594"/>
      <c r="CV44" s="594"/>
      <c r="CW44" s="594"/>
      <c r="CX44" s="594"/>
      <c r="CY44" s="595"/>
      <c r="CZ44" s="627">
        <v>31.7</v>
      </c>
      <c r="DA44" s="676"/>
      <c r="DB44" s="676"/>
      <c r="DC44" s="677"/>
      <c r="DD44" s="602">
        <v>465333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3357170</v>
      </c>
      <c r="CS45" s="625"/>
      <c r="CT45" s="625"/>
      <c r="CU45" s="625"/>
      <c r="CV45" s="625"/>
      <c r="CW45" s="625"/>
      <c r="CX45" s="625"/>
      <c r="CY45" s="626"/>
      <c r="CZ45" s="627">
        <v>24.6</v>
      </c>
      <c r="DA45" s="628"/>
      <c r="DB45" s="628"/>
      <c r="DC45" s="629"/>
      <c r="DD45" s="602">
        <v>243991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960453</v>
      </c>
      <c r="CS46" s="594"/>
      <c r="CT46" s="594"/>
      <c r="CU46" s="594"/>
      <c r="CV46" s="594"/>
      <c r="CW46" s="594"/>
      <c r="CX46" s="594"/>
      <c r="CY46" s="595"/>
      <c r="CZ46" s="627">
        <v>7</v>
      </c>
      <c r="DA46" s="676"/>
      <c r="DB46" s="676"/>
      <c r="DC46" s="677"/>
      <c r="DD46" s="602">
        <v>221292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19926</v>
      </c>
      <c r="CS47" s="625"/>
      <c r="CT47" s="625"/>
      <c r="CU47" s="625"/>
      <c r="CV47" s="625"/>
      <c r="CW47" s="625"/>
      <c r="CX47" s="625"/>
      <c r="CY47" s="626"/>
      <c r="CZ47" s="627">
        <v>0.1</v>
      </c>
      <c r="DA47" s="628"/>
      <c r="DB47" s="628"/>
      <c r="DC47" s="629"/>
      <c r="DD47" s="602">
        <v>198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342</v>
      </c>
      <c r="CS48" s="594"/>
      <c r="CT48" s="594"/>
      <c r="CU48" s="594"/>
      <c r="CV48" s="594"/>
      <c r="CW48" s="594"/>
      <c r="CX48" s="594"/>
      <c r="CY48" s="595"/>
      <c r="CZ48" s="627" t="s">
        <v>342</v>
      </c>
      <c r="DA48" s="676"/>
      <c r="DB48" s="676"/>
      <c r="DC48" s="677"/>
      <c r="DD48" s="602" t="s">
        <v>342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13655677</v>
      </c>
      <c r="CS49" s="661"/>
      <c r="CT49" s="661"/>
      <c r="CU49" s="661"/>
      <c r="CV49" s="661"/>
      <c r="CW49" s="661"/>
      <c r="CX49" s="661"/>
      <c r="CY49" s="688"/>
      <c r="CZ49" s="689">
        <v>100</v>
      </c>
      <c r="DA49" s="690"/>
      <c r="DB49" s="690"/>
      <c r="DC49" s="691"/>
      <c r="DD49" s="692">
        <v>7420071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14511</v>
      </c>
      <c r="R7" s="723"/>
      <c r="S7" s="723"/>
      <c r="T7" s="723"/>
      <c r="U7" s="723"/>
      <c r="V7" s="723">
        <v>13656</v>
      </c>
      <c r="W7" s="723"/>
      <c r="X7" s="723"/>
      <c r="Y7" s="723"/>
      <c r="Z7" s="723"/>
      <c r="AA7" s="723">
        <v>855</v>
      </c>
      <c r="AB7" s="723"/>
      <c r="AC7" s="723"/>
      <c r="AD7" s="723"/>
      <c r="AE7" s="724"/>
      <c r="AF7" s="725">
        <v>505</v>
      </c>
      <c r="AG7" s="726"/>
      <c r="AH7" s="726"/>
      <c r="AI7" s="726"/>
      <c r="AJ7" s="727"/>
      <c r="AK7" s="762">
        <v>0</v>
      </c>
      <c r="AL7" s="763"/>
      <c r="AM7" s="763"/>
      <c r="AN7" s="763"/>
      <c r="AO7" s="763"/>
      <c r="AP7" s="763">
        <v>14496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14511</v>
      </c>
      <c r="R23" s="782"/>
      <c r="S23" s="782"/>
      <c r="T23" s="782"/>
      <c r="U23" s="782"/>
      <c r="V23" s="782">
        <v>13656</v>
      </c>
      <c r="W23" s="782"/>
      <c r="X23" s="782"/>
      <c r="Y23" s="782"/>
      <c r="Z23" s="782"/>
      <c r="AA23" s="782">
        <v>855</v>
      </c>
      <c r="AB23" s="782"/>
      <c r="AC23" s="782"/>
      <c r="AD23" s="782"/>
      <c r="AE23" s="783"/>
      <c r="AF23" s="784">
        <v>505</v>
      </c>
      <c r="AG23" s="782"/>
      <c r="AH23" s="782"/>
      <c r="AI23" s="782"/>
      <c r="AJ23" s="785"/>
      <c r="AK23" s="786"/>
      <c r="AL23" s="787"/>
      <c r="AM23" s="787"/>
      <c r="AN23" s="787"/>
      <c r="AO23" s="787"/>
      <c r="AP23" s="782">
        <v>14496</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2813</v>
      </c>
      <c r="R28" s="811"/>
      <c r="S28" s="811"/>
      <c r="T28" s="811"/>
      <c r="U28" s="811"/>
      <c r="V28" s="811">
        <v>2769</v>
      </c>
      <c r="W28" s="811"/>
      <c r="X28" s="811"/>
      <c r="Y28" s="811"/>
      <c r="Z28" s="811"/>
      <c r="AA28" s="811">
        <v>44</v>
      </c>
      <c r="AB28" s="811"/>
      <c r="AC28" s="811"/>
      <c r="AD28" s="811"/>
      <c r="AE28" s="812"/>
      <c r="AF28" s="813">
        <v>44</v>
      </c>
      <c r="AG28" s="811"/>
      <c r="AH28" s="811"/>
      <c r="AI28" s="811"/>
      <c r="AJ28" s="814"/>
      <c r="AK28" s="815">
        <v>180</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230</v>
      </c>
      <c r="R29" s="747"/>
      <c r="S29" s="747"/>
      <c r="T29" s="747"/>
      <c r="U29" s="747"/>
      <c r="V29" s="747">
        <v>224</v>
      </c>
      <c r="W29" s="747"/>
      <c r="X29" s="747"/>
      <c r="Y29" s="747"/>
      <c r="Z29" s="747"/>
      <c r="AA29" s="747">
        <v>6</v>
      </c>
      <c r="AB29" s="747"/>
      <c r="AC29" s="747"/>
      <c r="AD29" s="747"/>
      <c r="AE29" s="748"/>
      <c r="AF29" s="749">
        <v>6</v>
      </c>
      <c r="AG29" s="750"/>
      <c r="AH29" s="750"/>
      <c r="AI29" s="750"/>
      <c r="AJ29" s="751"/>
      <c r="AK29" s="818">
        <v>26</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154</v>
      </c>
      <c r="R30" s="747"/>
      <c r="S30" s="747"/>
      <c r="T30" s="747"/>
      <c r="U30" s="747"/>
      <c r="V30" s="747">
        <v>154</v>
      </c>
      <c r="W30" s="747"/>
      <c r="X30" s="747"/>
      <c r="Y30" s="747"/>
      <c r="Z30" s="747"/>
      <c r="AA30" s="747">
        <v>0</v>
      </c>
      <c r="AB30" s="747"/>
      <c r="AC30" s="747"/>
      <c r="AD30" s="747"/>
      <c r="AE30" s="748"/>
      <c r="AF30" s="749">
        <v>0</v>
      </c>
      <c r="AG30" s="750"/>
      <c r="AH30" s="750"/>
      <c r="AI30" s="750"/>
      <c r="AJ30" s="751"/>
      <c r="AK30" s="818">
        <v>59</v>
      </c>
      <c r="AL30" s="819"/>
      <c r="AM30" s="819"/>
      <c r="AN30" s="819"/>
      <c r="AO30" s="819"/>
      <c r="AP30" s="819">
        <v>0</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367</v>
      </c>
      <c r="R31" s="747"/>
      <c r="S31" s="747"/>
      <c r="T31" s="747"/>
      <c r="U31" s="747"/>
      <c r="V31" s="747">
        <v>333</v>
      </c>
      <c r="W31" s="747"/>
      <c r="X31" s="747"/>
      <c r="Y31" s="747"/>
      <c r="Z31" s="747"/>
      <c r="AA31" s="747">
        <v>34</v>
      </c>
      <c r="AB31" s="747"/>
      <c r="AC31" s="747"/>
      <c r="AD31" s="747"/>
      <c r="AE31" s="748"/>
      <c r="AF31" s="749">
        <v>34</v>
      </c>
      <c r="AG31" s="750"/>
      <c r="AH31" s="750"/>
      <c r="AI31" s="750"/>
      <c r="AJ31" s="751"/>
      <c r="AK31" s="818">
        <v>0</v>
      </c>
      <c r="AL31" s="819"/>
      <c r="AM31" s="819"/>
      <c r="AN31" s="819"/>
      <c r="AO31" s="819"/>
      <c r="AP31" s="819">
        <v>0</v>
      </c>
      <c r="AQ31" s="819"/>
      <c r="AR31" s="819"/>
      <c r="AS31" s="819"/>
      <c r="AT31" s="819"/>
      <c r="AU31" s="819">
        <v>0</v>
      </c>
      <c r="AV31" s="819"/>
      <c r="AW31" s="819"/>
      <c r="AX31" s="819"/>
      <c r="AY31" s="819"/>
      <c r="AZ31" s="820">
        <v>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1295</v>
      </c>
      <c r="R32" s="747"/>
      <c r="S32" s="747"/>
      <c r="T32" s="747"/>
      <c r="U32" s="747"/>
      <c r="V32" s="747">
        <v>98</v>
      </c>
      <c r="W32" s="747"/>
      <c r="X32" s="747"/>
      <c r="Y32" s="747"/>
      <c r="Z32" s="747"/>
      <c r="AA32" s="747">
        <v>1197</v>
      </c>
      <c r="AB32" s="747"/>
      <c r="AC32" s="747"/>
      <c r="AD32" s="747"/>
      <c r="AE32" s="748"/>
      <c r="AF32" s="749">
        <v>1197</v>
      </c>
      <c r="AG32" s="750"/>
      <c r="AH32" s="750"/>
      <c r="AI32" s="750"/>
      <c r="AJ32" s="751"/>
      <c r="AK32" s="818">
        <v>254</v>
      </c>
      <c r="AL32" s="819"/>
      <c r="AM32" s="819"/>
      <c r="AN32" s="819"/>
      <c r="AO32" s="819"/>
      <c r="AP32" s="819">
        <v>228</v>
      </c>
      <c r="AQ32" s="819"/>
      <c r="AR32" s="819"/>
      <c r="AS32" s="819"/>
      <c r="AT32" s="819"/>
      <c r="AU32" s="819">
        <v>115</v>
      </c>
      <c r="AV32" s="819"/>
      <c r="AW32" s="819"/>
      <c r="AX32" s="819"/>
      <c r="AY32" s="819"/>
      <c r="AZ32" s="820">
        <v>0</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671</v>
      </c>
      <c r="R33" s="747"/>
      <c r="S33" s="747"/>
      <c r="T33" s="747"/>
      <c r="U33" s="747"/>
      <c r="V33" s="747">
        <v>40</v>
      </c>
      <c r="W33" s="747"/>
      <c r="X33" s="747"/>
      <c r="Y33" s="747"/>
      <c r="Z33" s="747"/>
      <c r="AA33" s="747">
        <v>631</v>
      </c>
      <c r="AB33" s="747"/>
      <c r="AC33" s="747"/>
      <c r="AD33" s="747"/>
      <c r="AE33" s="748"/>
      <c r="AF33" s="749">
        <v>631</v>
      </c>
      <c r="AG33" s="750"/>
      <c r="AH33" s="750"/>
      <c r="AI33" s="750"/>
      <c r="AJ33" s="751"/>
      <c r="AK33" s="818">
        <v>144</v>
      </c>
      <c r="AL33" s="819"/>
      <c r="AM33" s="819"/>
      <c r="AN33" s="819"/>
      <c r="AO33" s="819"/>
      <c r="AP33" s="819">
        <v>1945</v>
      </c>
      <c r="AQ33" s="819"/>
      <c r="AR33" s="819"/>
      <c r="AS33" s="819"/>
      <c r="AT33" s="819"/>
      <c r="AU33" s="819">
        <v>973</v>
      </c>
      <c r="AV33" s="819"/>
      <c r="AW33" s="819"/>
      <c r="AX33" s="819"/>
      <c r="AY33" s="819"/>
      <c r="AZ33" s="820">
        <v>0</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5</v>
      </c>
      <c r="R34" s="747"/>
      <c r="S34" s="747"/>
      <c r="T34" s="747"/>
      <c r="U34" s="747"/>
      <c r="V34" s="747">
        <v>4</v>
      </c>
      <c r="W34" s="747"/>
      <c r="X34" s="747"/>
      <c r="Y34" s="747"/>
      <c r="Z34" s="747"/>
      <c r="AA34" s="747">
        <v>1</v>
      </c>
      <c r="AB34" s="747"/>
      <c r="AC34" s="747"/>
      <c r="AD34" s="747"/>
      <c r="AE34" s="748"/>
      <c r="AF34" s="749">
        <v>1</v>
      </c>
      <c r="AG34" s="750"/>
      <c r="AH34" s="750"/>
      <c r="AI34" s="750"/>
      <c r="AJ34" s="751"/>
      <c r="AK34" s="818">
        <v>0</v>
      </c>
      <c r="AL34" s="819"/>
      <c r="AM34" s="819"/>
      <c r="AN34" s="819"/>
      <c r="AO34" s="819"/>
      <c r="AP34" s="819">
        <v>23</v>
      </c>
      <c r="AQ34" s="819"/>
      <c r="AR34" s="819"/>
      <c r="AS34" s="819"/>
      <c r="AT34" s="819"/>
      <c r="AU34" s="819">
        <v>12</v>
      </c>
      <c r="AV34" s="819"/>
      <c r="AW34" s="819"/>
      <c r="AX34" s="819"/>
      <c r="AY34" s="819"/>
      <c r="AZ34" s="820">
        <v>0</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205</v>
      </c>
      <c r="R35" s="747"/>
      <c r="S35" s="747"/>
      <c r="T35" s="747"/>
      <c r="U35" s="747"/>
      <c r="V35" s="747">
        <v>198</v>
      </c>
      <c r="W35" s="747"/>
      <c r="X35" s="747"/>
      <c r="Y35" s="747"/>
      <c r="Z35" s="747"/>
      <c r="AA35" s="747">
        <v>7</v>
      </c>
      <c r="AB35" s="747"/>
      <c r="AC35" s="747"/>
      <c r="AD35" s="747"/>
      <c r="AE35" s="748"/>
      <c r="AF35" s="749">
        <v>7</v>
      </c>
      <c r="AG35" s="750"/>
      <c r="AH35" s="750"/>
      <c r="AI35" s="750"/>
      <c r="AJ35" s="751"/>
      <c r="AK35" s="818">
        <v>124</v>
      </c>
      <c r="AL35" s="819"/>
      <c r="AM35" s="819"/>
      <c r="AN35" s="819"/>
      <c r="AO35" s="819"/>
      <c r="AP35" s="819">
        <v>1464</v>
      </c>
      <c r="AQ35" s="819"/>
      <c r="AR35" s="819"/>
      <c r="AS35" s="819"/>
      <c r="AT35" s="819"/>
      <c r="AU35" s="819">
        <v>802</v>
      </c>
      <c r="AV35" s="819"/>
      <c r="AW35" s="819"/>
      <c r="AX35" s="819"/>
      <c r="AY35" s="819"/>
      <c r="AZ35" s="820">
        <v>0</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420</v>
      </c>
      <c r="R36" s="747"/>
      <c r="S36" s="747"/>
      <c r="T36" s="747"/>
      <c r="U36" s="747"/>
      <c r="V36" s="747">
        <v>415</v>
      </c>
      <c r="W36" s="747"/>
      <c r="X36" s="747"/>
      <c r="Y36" s="747"/>
      <c r="Z36" s="747"/>
      <c r="AA36" s="747">
        <v>5</v>
      </c>
      <c r="AB36" s="747"/>
      <c r="AC36" s="747"/>
      <c r="AD36" s="747"/>
      <c r="AE36" s="748"/>
      <c r="AF36" s="749">
        <v>5</v>
      </c>
      <c r="AG36" s="750"/>
      <c r="AH36" s="750"/>
      <c r="AI36" s="750"/>
      <c r="AJ36" s="751"/>
      <c r="AK36" s="818">
        <v>209</v>
      </c>
      <c r="AL36" s="819"/>
      <c r="AM36" s="819"/>
      <c r="AN36" s="819"/>
      <c r="AO36" s="819"/>
      <c r="AP36" s="819">
        <v>3321</v>
      </c>
      <c r="AQ36" s="819"/>
      <c r="AR36" s="819"/>
      <c r="AS36" s="819"/>
      <c r="AT36" s="819"/>
      <c r="AU36" s="819">
        <v>2275</v>
      </c>
      <c r="AV36" s="819"/>
      <c r="AW36" s="819"/>
      <c r="AX36" s="819"/>
      <c r="AY36" s="819"/>
      <c r="AZ36" s="820">
        <v>0</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392</v>
      </c>
      <c r="C37" s="744"/>
      <c r="D37" s="744"/>
      <c r="E37" s="744"/>
      <c r="F37" s="744"/>
      <c r="G37" s="744"/>
      <c r="H37" s="744"/>
      <c r="I37" s="744"/>
      <c r="J37" s="744"/>
      <c r="K37" s="744"/>
      <c r="L37" s="744"/>
      <c r="M37" s="744"/>
      <c r="N37" s="744"/>
      <c r="O37" s="744"/>
      <c r="P37" s="745"/>
      <c r="Q37" s="746">
        <v>93</v>
      </c>
      <c r="R37" s="747"/>
      <c r="S37" s="747"/>
      <c r="T37" s="747"/>
      <c r="U37" s="747"/>
      <c r="V37" s="747">
        <v>92</v>
      </c>
      <c r="W37" s="747"/>
      <c r="X37" s="747"/>
      <c r="Y37" s="747"/>
      <c r="Z37" s="747"/>
      <c r="AA37" s="747">
        <v>1</v>
      </c>
      <c r="AB37" s="747"/>
      <c r="AC37" s="747"/>
      <c r="AD37" s="747"/>
      <c r="AE37" s="748"/>
      <c r="AF37" s="749">
        <v>1</v>
      </c>
      <c r="AG37" s="750"/>
      <c r="AH37" s="750"/>
      <c r="AI37" s="750"/>
      <c r="AJ37" s="751"/>
      <c r="AK37" s="818">
        <v>67</v>
      </c>
      <c r="AL37" s="819"/>
      <c r="AM37" s="819"/>
      <c r="AN37" s="819"/>
      <c r="AO37" s="819"/>
      <c r="AP37" s="819">
        <v>866</v>
      </c>
      <c r="AQ37" s="819"/>
      <c r="AR37" s="819"/>
      <c r="AS37" s="819"/>
      <c r="AT37" s="819"/>
      <c r="AU37" s="819">
        <v>404</v>
      </c>
      <c r="AV37" s="819"/>
      <c r="AW37" s="819"/>
      <c r="AX37" s="819"/>
      <c r="AY37" s="819"/>
      <c r="AZ37" s="820">
        <v>0</v>
      </c>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393</v>
      </c>
      <c r="C38" s="744"/>
      <c r="D38" s="744"/>
      <c r="E38" s="744"/>
      <c r="F38" s="744"/>
      <c r="G38" s="744"/>
      <c r="H38" s="744"/>
      <c r="I38" s="744"/>
      <c r="J38" s="744"/>
      <c r="K38" s="744"/>
      <c r="L38" s="744"/>
      <c r="M38" s="744"/>
      <c r="N38" s="744"/>
      <c r="O38" s="744"/>
      <c r="P38" s="745"/>
      <c r="Q38" s="746">
        <v>33</v>
      </c>
      <c r="R38" s="747"/>
      <c r="S38" s="747"/>
      <c r="T38" s="747"/>
      <c r="U38" s="747"/>
      <c r="V38" s="747">
        <v>31</v>
      </c>
      <c r="W38" s="747"/>
      <c r="X38" s="747"/>
      <c r="Y38" s="747"/>
      <c r="Z38" s="747"/>
      <c r="AA38" s="747">
        <v>2</v>
      </c>
      <c r="AB38" s="747"/>
      <c r="AC38" s="747"/>
      <c r="AD38" s="747"/>
      <c r="AE38" s="748"/>
      <c r="AF38" s="749">
        <v>2</v>
      </c>
      <c r="AG38" s="750"/>
      <c r="AH38" s="750"/>
      <c r="AI38" s="750"/>
      <c r="AJ38" s="751"/>
      <c r="AK38" s="818">
        <v>10</v>
      </c>
      <c r="AL38" s="819"/>
      <c r="AM38" s="819"/>
      <c r="AN38" s="819"/>
      <c r="AO38" s="819"/>
      <c r="AP38" s="819">
        <v>155</v>
      </c>
      <c r="AQ38" s="819"/>
      <c r="AR38" s="819"/>
      <c r="AS38" s="819"/>
      <c r="AT38" s="819"/>
      <c r="AU38" s="819">
        <v>93</v>
      </c>
      <c r="AV38" s="819"/>
      <c r="AW38" s="819"/>
      <c r="AX38" s="819"/>
      <c r="AY38" s="819"/>
      <c r="AZ38" s="820">
        <v>0</v>
      </c>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1928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398</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542</v>
      </c>
      <c r="C68" s="858"/>
      <c r="D68" s="858"/>
      <c r="E68" s="858"/>
      <c r="F68" s="858"/>
      <c r="G68" s="858"/>
      <c r="H68" s="858"/>
      <c r="I68" s="858"/>
      <c r="J68" s="858"/>
      <c r="K68" s="858"/>
      <c r="L68" s="858"/>
      <c r="M68" s="858"/>
      <c r="N68" s="858"/>
      <c r="O68" s="858"/>
      <c r="P68" s="859"/>
      <c r="Q68" s="860">
        <v>3418</v>
      </c>
      <c r="R68" s="854"/>
      <c r="S68" s="854"/>
      <c r="T68" s="854"/>
      <c r="U68" s="854"/>
      <c r="V68" s="854">
        <v>3362</v>
      </c>
      <c r="W68" s="854"/>
      <c r="X68" s="854"/>
      <c r="Y68" s="854"/>
      <c r="Z68" s="854"/>
      <c r="AA68" s="854">
        <v>56</v>
      </c>
      <c r="AB68" s="854"/>
      <c r="AC68" s="854"/>
      <c r="AD68" s="854"/>
      <c r="AE68" s="854"/>
      <c r="AF68" s="854">
        <v>56</v>
      </c>
      <c r="AG68" s="854"/>
      <c r="AH68" s="854"/>
      <c r="AI68" s="854"/>
      <c r="AJ68" s="854"/>
      <c r="AK68" s="854">
        <v>0</v>
      </c>
      <c r="AL68" s="854"/>
      <c r="AM68" s="854"/>
      <c r="AN68" s="854"/>
      <c r="AO68" s="854"/>
      <c r="AP68" s="854">
        <v>299</v>
      </c>
      <c r="AQ68" s="854"/>
      <c r="AR68" s="854"/>
      <c r="AS68" s="854"/>
      <c r="AT68" s="854"/>
      <c r="AU68" s="854">
        <v>299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543</v>
      </c>
      <c r="C69" s="862"/>
      <c r="D69" s="862"/>
      <c r="E69" s="862"/>
      <c r="F69" s="862"/>
      <c r="G69" s="862"/>
      <c r="H69" s="862"/>
      <c r="I69" s="862"/>
      <c r="J69" s="862"/>
      <c r="K69" s="862"/>
      <c r="L69" s="862"/>
      <c r="M69" s="862"/>
      <c r="N69" s="862"/>
      <c r="O69" s="862"/>
      <c r="P69" s="863"/>
      <c r="Q69" s="864">
        <v>13300</v>
      </c>
      <c r="R69" s="819"/>
      <c r="S69" s="819"/>
      <c r="T69" s="819"/>
      <c r="U69" s="819"/>
      <c r="V69" s="819">
        <v>13029</v>
      </c>
      <c r="W69" s="819"/>
      <c r="X69" s="819"/>
      <c r="Y69" s="819"/>
      <c r="Z69" s="819"/>
      <c r="AA69" s="819">
        <v>271</v>
      </c>
      <c r="AB69" s="819"/>
      <c r="AC69" s="819"/>
      <c r="AD69" s="819"/>
      <c r="AE69" s="819"/>
      <c r="AF69" s="819">
        <v>271</v>
      </c>
      <c r="AG69" s="819"/>
      <c r="AH69" s="819"/>
      <c r="AI69" s="819"/>
      <c r="AJ69" s="819"/>
      <c r="AK69" s="819">
        <v>725</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159499</v>
      </c>
      <c r="R70" s="819"/>
      <c r="S70" s="819"/>
      <c r="T70" s="819"/>
      <c r="U70" s="819"/>
      <c r="V70" s="819">
        <v>151958</v>
      </c>
      <c r="W70" s="819"/>
      <c r="X70" s="819"/>
      <c r="Y70" s="819"/>
      <c r="Z70" s="819"/>
      <c r="AA70" s="819">
        <v>7541</v>
      </c>
      <c r="AB70" s="819"/>
      <c r="AC70" s="819"/>
      <c r="AD70" s="819"/>
      <c r="AE70" s="819"/>
      <c r="AF70" s="819">
        <v>7541</v>
      </c>
      <c r="AG70" s="819"/>
      <c r="AH70" s="819"/>
      <c r="AI70" s="819"/>
      <c r="AJ70" s="819"/>
      <c r="AK70" s="819">
        <v>1156</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15</v>
      </c>
      <c r="R71" s="819"/>
      <c r="S71" s="819"/>
      <c r="T71" s="819"/>
      <c r="U71" s="819"/>
      <c r="V71" s="819">
        <v>14</v>
      </c>
      <c r="W71" s="819"/>
      <c r="X71" s="819"/>
      <c r="Y71" s="819"/>
      <c r="Z71" s="819"/>
      <c r="AA71" s="819">
        <v>1</v>
      </c>
      <c r="AB71" s="819"/>
      <c r="AC71" s="819"/>
      <c r="AD71" s="819"/>
      <c r="AE71" s="819"/>
      <c r="AF71" s="819">
        <v>1</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1356226</v>
      </c>
      <c r="AB110" s="890"/>
      <c r="AC110" s="890"/>
      <c r="AD110" s="890"/>
      <c r="AE110" s="891"/>
      <c r="AF110" s="892">
        <v>1359315</v>
      </c>
      <c r="AG110" s="890"/>
      <c r="AH110" s="890"/>
      <c r="AI110" s="890"/>
      <c r="AJ110" s="891"/>
      <c r="AK110" s="892">
        <v>1347683</v>
      </c>
      <c r="AL110" s="890"/>
      <c r="AM110" s="890"/>
      <c r="AN110" s="890"/>
      <c r="AO110" s="891"/>
      <c r="AP110" s="893">
        <v>24.1</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12601179</v>
      </c>
      <c r="BR110" s="927"/>
      <c r="BS110" s="927"/>
      <c r="BT110" s="927"/>
      <c r="BU110" s="927"/>
      <c r="BV110" s="927">
        <v>13279907</v>
      </c>
      <c r="BW110" s="927"/>
      <c r="BX110" s="927"/>
      <c r="BY110" s="927"/>
      <c r="BZ110" s="927"/>
      <c r="CA110" s="927">
        <v>14496251</v>
      </c>
      <c r="CB110" s="927"/>
      <c r="CC110" s="927"/>
      <c r="CD110" s="927"/>
      <c r="CE110" s="927"/>
      <c r="CF110" s="941">
        <v>259.7</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6847299</v>
      </c>
      <c r="BR112" s="920"/>
      <c r="BS112" s="920"/>
      <c r="BT112" s="920"/>
      <c r="BU112" s="920"/>
      <c r="BV112" s="920">
        <v>6475342</v>
      </c>
      <c r="BW112" s="920"/>
      <c r="BX112" s="920"/>
      <c r="BY112" s="920"/>
      <c r="BZ112" s="920"/>
      <c r="CA112" s="920">
        <v>6093173</v>
      </c>
      <c r="CB112" s="920"/>
      <c r="CC112" s="920"/>
      <c r="CD112" s="920"/>
      <c r="CE112" s="920"/>
      <c r="CF112" s="914">
        <v>109.2</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441704</v>
      </c>
      <c r="AB113" s="934"/>
      <c r="AC113" s="934"/>
      <c r="AD113" s="934"/>
      <c r="AE113" s="935"/>
      <c r="AF113" s="936">
        <v>462454</v>
      </c>
      <c r="AG113" s="934"/>
      <c r="AH113" s="934"/>
      <c r="AI113" s="934"/>
      <c r="AJ113" s="935"/>
      <c r="AK113" s="936">
        <v>452604</v>
      </c>
      <c r="AL113" s="934"/>
      <c r="AM113" s="934"/>
      <c r="AN113" s="934"/>
      <c r="AO113" s="935"/>
      <c r="AP113" s="937">
        <v>8.1</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69832</v>
      </c>
      <c r="BR113" s="920"/>
      <c r="BS113" s="920"/>
      <c r="BT113" s="920"/>
      <c r="BU113" s="920"/>
      <c r="BV113" s="920">
        <v>56277</v>
      </c>
      <c r="BW113" s="920"/>
      <c r="BX113" s="920"/>
      <c r="BY113" s="920"/>
      <c r="BZ113" s="920"/>
      <c r="CA113" s="920">
        <v>42508</v>
      </c>
      <c r="CB113" s="920"/>
      <c r="CC113" s="920"/>
      <c r="CD113" s="920"/>
      <c r="CE113" s="920"/>
      <c r="CF113" s="914">
        <v>0.8</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13246</v>
      </c>
      <c r="AB114" s="959"/>
      <c r="AC114" s="959"/>
      <c r="AD114" s="959"/>
      <c r="AE114" s="960"/>
      <c r="AF114" s="961">
        <v>13001</v>
      </c>
      <c r="AG114" s="959"/>
      <c r="AH114" s="959"/>
      <c r="AI114" s="959"/>
      <c r="AJ114" s="960"/>
      <c r="AK114" s="961">
        <v>12960</v>
      </c>
      <c r="AL114" s="959"/>
      <c r="AM114" s="959"/>
      <c r="AN114" s="959"/>
      <c r="AO114" s="960"/>
      <c r="AP114" s="962">
        <v>0.2</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1066454</v>
      </c>
      <c r="BR114" s="920"/>
      <c r="BS114" s="920"/>
      <c r="BT114" s="920"/>
      <c r="BU114" s="920"/>
      <c r="BV114" s="920">
        <v>1006243</v>
      </c>
      <c r="BW114" s="920"/>
      <c r="BX114" s="920"/>
      <c r="BY114" s="920"/>
      <c r="BZ114" s="920"/>
      <c r="CA114" s="920">
        <v>810704</v>
      </c>
      <c r="CB114" s="920"/>
      <c r="CC114" s="920"/>
      <c r="CD114" s="920"/>
      <c r="CE114" s="920"/>
      <c r="CF114" s="914">
        <v>14.5</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3453</v>
      </c>
      <c r="AB115" s="934"/>
      <c r="AC115" s="934"/>
      <c r="AD115" s="934"/>
      <c r="AE115" s="935"/>
      <c r="AF115" s="936">
        <v>3215</v>
      </c>
      <c r="AG115" s="934"/>
      <c r="AH115" s="934"/>
      <c r="AI115" s="934"/>
      <c r="AJ115" s="935"/>
      <c r="AK115" s="936">
        <v>2820</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1814629</v>
      </c>
      <c r="AB117" s="966"/>
      <c r="AC117" s="966"/>
      <c r="AD117" s="966"/>
      <c r="AE117" s="967"/>
      <c r="AF117" s="965">
        <v>1837985</v>
      </c>
      <c r="AG117" s="966"/>
      <c r="AH117" s="966"/>
      <c r="AI117" s="966"/>
      <c r="AJ117" s="967"/>
      <c r="AK117" s="965">
        <v>1816067</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436</v>
      </c>
      <c r="BR117" s="986"/>
      <c r="BS117" s="986"/>
      <c r="BT117" s="986"/>
      <c r="BU117" s="986"/>
      <c r="BV117" s="986" t="s">
        <v>436</v>
      </c>
      <c r="BW117" s="986"/>
      <c r="BX117" s="986"/>
      <c r="BY117" s="986"/>
      <c r="BZ117" s="986"/>
      <c r="CA117" s="986" t="s">
        <v>436</v>
      </c>
      <c r="CB117" s="986"/>
      <c r="CC117" s="986"/>
      <c r="CD117" s="986"/>
      <c r="CE117" s="986"/>
      <c r="CF117" s="914" t="s">
        <v>436</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436</v>
      </c>
      <c r="DH117" s="959"/>
      <c r="DI117" s="959"/>
      <c r="DJ117" s="959"/>
      <c r="DK117" s="960"/>
      <c r="DL117" s="961" t="s">
        <v>436</v>
      </c>
      <c r="DM117" s="959"/>
      <c r="DN117" s="959"/>
      <c r="DO117" s="959"/>
      <c r="DP117" s="960"/>
      <c r="DQ117" s="961" t="s">
        <v>436</v>
      </c>
      <c r="DR117" s="959"/>
      <c r="DS117" s="959"/>
      <c r="DT117" s="959"/>
      <c r="DU117" s="960"/>
      <c r="DV117" s="962" t="s">
        <v>436</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438</v>
      </c>
      <c r="BP118" s="994"/>
      <c r="BQ118" s="985">
        <v>20584764</v>
      </c>
      <c r="BR118" s="986"/>
      <c r="BS118" s="986"/>
      <c r="BT118" s="986"/>
      <c r="BU118" s="986"/>
      <c r="BV118" s="986">
        <v>20817769</v>
      </c>
      <c r="BW118" s="986"/>
      <c r="BX118" s="986"/>
      <c r="BY118" s="986"/>
      <c r="BZ118" s="986"/>
      <c r="CA118" s="986">
        <v>21442636</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440</v>
      </c>
      <c r="DH118" s="959"/>
      <c r="DI118" s="959"/>
      <c r="DJ118" s="959"/>
      <c r="DK118" s="960"/>
      <c r="DL118" s="961" t="s">
        <v>440</v>
      </c>
      <c r="DM118" s="959"/>
      <c r="DN118" s="959"/>
      <c r="DO118" s="959"/>
      <c r="DP118" s="960"/>
      <c r="DQ118" s="961" t="s">
        <v>440</v>
      </c>
      <c r="DR118" s="959"/>
      <c r="DS118" s="959"/>
      <c r="DT118" s="959"/>
      <c r="DU118" s="960"/>
      <c r="DV118" s="962" t="s">
        <v>440</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440</v>
      </c>
      <c r="AB119" s="890"/>
      <c r="AC119" s="890"/>
      <c r="AD119" s="890"/>
      <c r="AE119" s="891"/>
      <c r="AF119" s="892" t="s">
        <v>440</v>
      </c>
      <c r="AG119" s="890"/>
      <c r="AH119" s="890"/>
      <c r="AI119" s="890"/>
      <c r="AJ119" s="891"/>
      <c r="AK119" s="892" t="s">
        <v>440</v>
      </c>
      <c r="AL119" s="890"/>
      <c r="AM119" s="890"/>
      <c r="AN119" s="890"/>
      <c r="AO119" s="891"/>
      <c r="AP119" s="893" t="s">
        <v>440</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3786661</v>
      </c>
      <c r="BR119" s="927"/>
      <c r="BS119" s="927"/>
      <c r="BT119" s="927"/>
      <c r="BU119" s="927"/>
      <c r="BV119" s="927">
        <v>4329896</v>
      </c>
      <c r="BW119" s="927"/>
      <c r="BX119" s="927"/>
      <c r="BY119" s="927"/>
      <c r="BZ119" s="927"/>
      <c r="CA119" s="927">
        <v>4612019</v>
      </c>
      <c r="CB119" s="927"/>
      <c r="CC119" s="927"/>
      <c r="CD119" s="927"/>
      <c r="CE119" s="927"/>
      <c r="CF119" s="941">
        <v>82.6</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440</v>
      </c>
      <c r="DH119" s="998"/>
      <c r="DI119" s="998"/>
      <c r="DJ119" s="998"/>
      <c r="DK119" s="999"/>
      <c r="DL119" s="1000" t="s">
        <v>440</v>
      </c>
      <c r="DM119" s="998"/>
      <c r="DN119" s="998"/>
      <c r="DO119" s="998"/>
      <c r="DP119" s="999"/>
      <c r="DQ119" s="1000" t="s">
        <v>440</v>
      </c>
      <c r="DR119" s="998"/>
      <c r="DS119" s="998"/>
      <c r="DT119" s="998"/>
      <c r="DU119" s="999"/>
      <c r="DV119" s="1001" t="s">
        <v>440</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440</v>
      </c>
      <c r="AB120" s="959"/>
      <c r="AC120" s="959"/>
      <c r="AD120" s="959"/>
      <c r="AE120" s="960"/>
      <c r="AF120" s="961" t="s">
        <v>440</v>
      </c>
      <c r="AG120" s="959"/>
      <c r="AH120" s="959"/>
      <c r="AI120" s="959"/>
      <c r="AJ120" s="960"/>
      <c r="AK120" s="961" t="s">
        <v>440</v>
      </c>
      <c r="AL120" s="959"/>
      <c r="AM120" s="959"/>
      <c r="AN120" s="959"/>
      <c r="AO120" s="960"/>
      <c r="AP120" s="962" t="s">
        <v>440</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v>455393</v>
      </c>
      <c r="BR120" s="920"/>
      <c r="BS120" s="920"/>
      <c r="BT120" s="920"/>
      <c r="BU120" s="920"/>
      <c r="BV120" s="920">
        <v>432357</v>
      </c>
      <c r="BW120" s="920"/>
      <c r="BX120" s="920"/>
      <c r="BY120" s="920"/>
      <c r="BZ120" s="920"/>
      <c r="CA120" s="920">
        <v>950092</v>
      </c>
      <c r="CB120" s="920"/>
      <c r="CC120" s="920"/>
      <c r="CD120" s="920"/>
      <c r="CE120" s="920"/>
      <c r="CF120" s="914">
        <v>17</v>
      </c>
      <c r="CG120" s="915"/>
      <c r="CH120" s="915"/>
      <c r="CI120" s="915"/>
      <c r="CJ120" s="915"/>
      <c r="CK120" s="1013" t="s">
        <v>445</v>
      </c>
      <c r="CL120" s="1014"/>
      <c r="CM120" s="1014"/>
      <c r="CN120" s="1014"/>
      <c r="CO120" s="1015"/>
      <c r="CP120" s="1021" t="s">
        <v>446</v>
      </c>
      <c r="CQ120" s="1022"/>
      <c r="CR120" s="1022"/>
      <c r="CS120" s="1022"/>
      <c r="CT120" s="1022"/>
      <c r="CU120" s="1022"/>
      <c r="CV120" s="1022"/>
      <c r="CW120" s="1022"/>
      <c r="CX120" s="1022"/>
      <c r="CY120" s="1022"/>
      <c r="CZ120" s="1022"/>
      <c r="DA120" s="1022"/>
      <c r="DB120" s="1022"/>
      <c r="DC120" s="1022"/>
      <c r="DD120" s="1022"/>
      <c r="DE120" s="1022"/>
      <c r="DF120" s="1023"/>
      <c r="DG120" s="926">
        <v>3067683</v>
      </c>
      <c r="DH120" s="927"/>
      <c r="DI120" s="927"/>
      <c r="DJ120" s="927"/>
      <c r="DK120" s="927"/>
      <c r="DL120" s="927">
        <v>3013558</v>
      </c>
      <c r="DM120" s="927"/>
      <c r="DN120" s="927"/>
      <c r="DO120" s="927"/>
      <c r="DP120" s="927"/>
      <c r="DQ120" s="927">
        <v>2849499</v>
      </c>
      <c r="DR120" s="927"/>
      <c r="DS120" s="927"/>
      <c r="DT120" s="927"/>
      <c r="DU120" s="927"/>
      <c r="DV120" s="928">
        <v>51.1</v>
      </c>
      <c r="DW120" s="928"/>
      <c r="DX120" s="928"/>
      <c r="DY120" s="928"/>
      <c r="DZ120" s="929"/>
    </row>
    <row r="121" spans="1:130" s="197" customFormat="1" ht="26.25" customHeight="1" x14ac:dyDescent="0.15">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12848632</v>
      </c>
      <c r="BR121" s="986"/>
      <c r="BS121" s="986"/>
      <c r="BT121" s="986"/>
      <c r="BU121" s="986"/>
      <c r="BV121" s="986">
        <v>12873998</v>
      </c>
      <c r="BW121" s="986"/>
      <c r="BX121" s="986"/>
      <c r="BY121" s="986"/>
      <c r="BZ121" s="986"/>
      <c r="CA121" s="986">
        <v>12695025</v>
      </c>
      <c r="CB121" s="986"/>
      <c r="CC121" s="986"/>
      <c r="CD121" s="986"/>
      <c r="CE121" s="986"/>
      <c r="CF121" s="1024">
        <v>227.5</v>
      </c>
      <c r="CG121" s="1025"/>
      <c r="CH121" s="1025"/>
      <c r="CI121" s="1025"/>
      <c r="CJ121" s="1025"/>
      <c r="CK121" s="1016"/>
      <c r="CL121" s="1017"/>
      <c r="CM121" s="1017"/>
      <c r="CN121" s="1017"/>
      <c r="CO121" s="1018"/>
      <c r="CP121" s="1007" t="s">
        <v>449</v>
      </c>
      <c r="CQ121" s="1008"/>
      <c r="CR121" s="1008"/>
      <c r="CS121" s="1008"/>
      <c r="CT121" s="1008"/>
      <c r="CU121" s="1008"/>
      <c r="CV121" s="1008"/>
      <c r="CW121" s="1008"/>
      <c r="CX121" s="1008"/>
      <c r="CY121" s="1008"/>
      <c r="CZ121" s="1008"/>
      <c r="DA121" s="1008"/>
      <c r="DB121" s="1008"/>
      <c r="DC121" s="1008"/>
      <c r="DD121" s="1008"/>
      <c r="DE121" s="1008"/>
      <c r="DF121" s="1009"/>
      <c r="DG121" s="919">
        <v>1419667</v>
      </c>
      <c r="DH121" s="920"/>
      <c r="DI121" s="920"/>
      <c r="DJ121" s="920"/>
      <c r="DK121" s="920"/>
      <c r="DL121" s="920">
        <v>1282495</v>
      </c>
      <c r="DM121" s="920"/>
      <c r="DN121" s="920"/>
      <c r="DO121" s="920"/>
      <c r="DP121" s="920"/>
      <c r="DQ121" s="920">
        <v>1203091</v>
      </c>
      <c r="DR121" s="920"/>
      <c r="DS121" s="920"/>
      <c r="DT121" s="920"/>
      <c r="DU121" s="920"/>
      <c r="DV121" s="921">
        <v>21.6</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436</v>
      </c>
      <c r="AB122" s="959"/>
      <c r="AC122" s="959"/>
      <c r="AD122" s="959"/>
      <c r="AE122" s="960"/>
      <c r="AF122" s="961" t="s">
        <v>436</v>
      </c>
      <c r="AG122" s="959"/>
      <c r="AH122" s="959"/>
      <c r="AI122" s="959"/>
      <c r="AJ122" s="960"/>
      <c r="AK122" s="961" t="s">
        <v>436</v>
      </c>
      <c r="AL122" s="959"/>
      <c r="AM122" s="959"/>
      <c r="AN122" s="959"/>
      <c r="AO122" s="960"/>
      <c r="AP122" s="962" t="s">
        <v>436</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450</v>
      </c>
      <c r="BP122" s="994"/>
      <c r="BQ122" s="1034">
        <v>17090686</v>
      </c>
      <c r="BR122" s="1035"/>
      <c r="BS122" s="1035"/>
      <c r="BT122" s="1035"/>
      <c r="BU122" s="1035"/>
      <c r="BV122" s="1035">
        <v>17636251</v>
      </c>
      <c r="BW122" s="1035"/>
      <c r="BX122" s="1035"/>
      <c r="BY122" s="1035"/>
      <c r="BZ122" s="1035"/>
      <c r="CA122" s="1035">
        <v>18257136</v>
      </c>
      <c r="CB122" s="1035"/>
      <c r="CC122" s="1035"/>
      <c r="CD122" s="1035"/>
      <c r="CE122" s="1035"/>
      <c r="CF122" s="987"/>
      <c r="CG122" s="988"/>
      <c r="CH122" s="988"/>
      <c r="CI122" s="988"/>
      <c r="CJ122" s="989"/>
      <c r="CK122" s="1016"/>
      <c r="CL122" s="1017"/>
      <c r="CM122" s="1017"/>
      <c r="CN122" s="1017"/>
      <c r="CO122" s="1018"/>
      <c r="CP122" s="1007" t="s">
        <v>451</v>
      </c>
      <c r="CQ122" s="1008"/>
      <c r="CR122" s="1008"/>
      <c r="CS122" s="1008"/>
      <c r="CT122" s="1008"/>
      <c r="CU122" s="1008"/>
      <c r="CV122" s="1008"/>
      <c r="CW122" s="1008"/>
      <c r="CX122" s="1008"/>
      <c r="CY122" s="1008"/>
      <c r="CZ122" s="1008"/>
      <c r="DA122" s="1008"/>
      <c r="DB122" s="1008"/>
      <c r="DC122" s="1008"/>
      <c r="DD122" s="1008"/>
      <c r="DE122" s="1008"/>
      <c r="DF122" s="1009"/>
      <c r="DG122" s="919">
        <v>1210737</v>
      </c>
      <c r="DH122" s="920"/>
      <c r="DI122" s="920"/>
      <c r="DJ122" s="920"/>
      <c r="DK122" s="920"/>
      <c r="DL122" s="920">
        <v>1119112</v>
      </c>
      <c r="DM122" s="920"/>
      <c r="DN122" s="920"/>
      <c r="DO122" s="920"/>
      <c r="DP122" s="920"/>
      <c r="DQ122" s="920">
        <v>1058109</v>
      </c>
      <c r="DR122" s="920"/>
      <c r="DS122" s="920"/>
      <c r="DT122" s="920"/>
      <c r="DU122" s="920"/>
      <c r="DV122" s="921">
        <v>19</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436</v>
      </c>
      <c r="AB123" s="959"/>
      <c r="AC123" s="959"/>
      <c r="AD123" s="959"/>
      <c r="AE123" s="960"/>
      <c r="AF123" s="961" t="s">
        <v>436</v>
      </c>
      <c r="AG123" s="959"/>
      <c r="AH123" s="959"/>
      <c r="AI123" s="959"/>
      <c r="AJ123" s="960"/>
      <c r="AK123" s="961" t="s">
        <v>436</v>
      </c>
      <c r="AL123" s="959"/>
      <c r="AM123" s="959"/>
      <c r="AN123" s="959"/>
      <c r="AO123" s="960"/>
      <c r="AP123" s="962" t="s">
        <v>436</v>
      </c>
      <c r="AQ123" s="963"/>
      <c r="AR123" s="963"/>
      <c r="AS123" s="963"/>
      <c r="AT123" s="964"/>
      <c r="AU123" s="1031" t="s">
        <v>452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61.2</v>
      </c>
      <c r="BR123" s="1027"/>
      <c r="BS123" s="1027"/>
      <c r="BT123" s="1027"/>
      <c r="BU123" s="1027"/>
      <c r="BV123" s="1027">
        <v>55.1</v>
      </c>
      <c r="BW123" s="1027"/>
      <c r="BX123" s="1027"/>
      <c r="BY123" s="1027"/>
      <c r="BZ123" s="1027"/>
      <c r="CA123" s="1027">
        <v>57</v>
      </c>
      <c r="CB123" s="1027"/>
      <c r="CC123" s="1027"/>
      <c r="CD123" s="1027"/>
      <c r="CE123" s="1027"/>
      <c r="CF123" s="1028"/>
      <c r="CG123" s="1029"/>
      <c r="CH123" s="1029"/>
      <c r="CI123" s="1029"/>
      <c r="CJ123" s="1030"/>
      <c r="CK123" s="1016"/>
      <c r="CL123" s="1017"/>
      <c r="CM123" s="1017"/>
      <c r="CN123" s="1017"/>
      <c r="CO123" s="1018"/>
      <c r="CP123" s="1007" t="s">
        <v>392</v>
      </c>
      <c r="CQ123" s="1008"/>
      <c r="CR123" s="1008"/>
      <c r="CS123" s="1008"/>
      <c r="CT123" s="1008"/>
      <c r="CU123" s="1008"/>
      <c r="CV123" s="1008"/>
      <c r="CW123" s="1008"/>
      <c r="CX123" s="1008"/>
      <c r="CY123" s="1008"/>
      <c r="CZ123" s="1008"/>
      <c r="DA123" s="1008"/>
      <c r="DB123" s="1008"/>
      <c r="DC123" s="1008"/>
      <c r="DD123" s="1008"/>
      <c r="DE123" s="1008"/>
      <c r="DF123" s="1009"/>
      <c r="DG123" s="958">
        <v>754164</v>
      </c>
      <c r="DH123" s="959"/>
      <c r="DI123" s="959"/>
      <c r="DJ123" s="959"/>
      <c r="DK123" s="960"/>
      <c r="DL123" s="961">
        <v>703416</v>
      </c>
      <c r="DM123" s="959"/>
      <c r="DN123" s="959"/>
      <c r="DO123" s="959"/>
      <c r="DP123" s="960"/>
      <c r="DQ123" s="961">
        <v>664011</v>
      </c>
      <c r="DR123" s="959"/>
      <c r="DS123" s="959"/>
      <c r="DT123" s="959"/>
      <c r="DU123" s="960"/>
      <c r="DV123" s="962">
        <v>11.9</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395048</v>
      </c>
      <c r="DH124" s="998"/>
      <c r="DI124" s="998"/>
      <c r="DJ124" s="998"/>
      <c r="DK124" s="999"/>
      <c r="DL124" s="1000">
        <v>356761</v>
      </c>
      <c r="DM124" s="998"/>
      <c r="DN124" s="998"/>
      <c r="DO124" s="998"/>
      <c r="DP124" s="999"/>
      <c r="DQ124" s="1000">
        <v>318463</v>
      </c>
      <c r="DR124" s="998"/>
      <c r="DS124" s="998"/>
      <c r="DT124" s="998"/>
      <c r="DU124" s="999"/>
      <c r="DV124" s="1001">
        <v>5.7</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3453</v>
      </c>
      <c r="AB127" s="959"/>
      <c r="AC127" s="959"/>
      <c r="AD127" s="959"/>
      <c r="AE127" s="960"/>
      <c r="AF127" s="961">
        <v>3215</v>
      </c>
      <c r="AG127" s="959"/>
      <c r="AH127" s="959"/>
      <c r="AI127" s="959"/>
      <c r="AJ127" s="960"/>
      <c r="AK127" s="961">
        <v>2820</v>
      </c>
      <c r="AL127" s="959"/>
      <c r="AM127" s="959"/>
      <c r="AN127" s="959"/>
      <c r="AO127" s="960"/>
      <c r="AP127" s="962">
        <v>0.1</v>
      </c>
      <c r="AQ127" s="963"/>
      <c r="AR127" s="963"/>
      <c r="AS127" s="963"/>
      <c r="AT127" s="964"/>
      <c r="AU127" s="233"/>
      <c r="AV127" s="233"/>
      <c r="AW127" s="233"/>
      <c r="AX127" s="886" t="s">
        <v>462</v>
      </c>
      <c r="AY127" s="887"/>
      <c r="AZ127" s="887"/>
      <c r="BA127" s="887"/>
      <c r="BB127" s="887"/>
      <c r="BC127" s="887"/>
      <c r="BD127" s="887"/>
      <c r="BE127" s="888"/>
      <c r="BF127" s="1041" t="s">
        <v>112</v>
      </c>
      <c r="BG127" s="1042"/>
      <c r="BH127" s="1042"/>
      <c r="BI127" s="1042"/>
      <c r="BJ127" s="1042"/>
      <c r="BK127" s="1042"/>
      <c r="BL127" s="1051"/>
      <c r="BM127" s="1041">
        <v>14.1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33285</v>
      </c>
      <c r="AB128" s="1090"/>
      <c r="AC128" s="1090"/>
      <c r="AD128" s="1090"/>
      <c r="AE128" s="1091"/>
      <c r="AF128" s="1092">
        <v>38344</v>
      </c>
      <c r="AG128" s="1090"/>
      <c r="AH128" s="1090"/>
      <c r="AI128" s="1090"/>
      <c r="AJ128" s="1091"/>
      <c r="AK128" s="1092">
        <v>72691</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436</v>
      </c>
      <c r="BG128" s="1067"/>
      <c r="BH128" s="1067"/>
      <c r="BI128" s="1067"/>
      <c r="BJ128" s="1067"/>
      <c r="BK128" s="1067"/>
      <c r="BL128" s="1068"/>
      <c r="BM128" s="1066">
        <v>19.100000000000001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6917833</v>
      </c>
      <c r="AB129" s="959"/>
      <c r="AC129" s="959"/>
      <c r="AD129" s="959"/>
      <c r="AE129" s="960"/>
      <c r="AF129" s="961">
        <v>6980874</v>
      </c>
      <c r="AG129" s="959"/>
      <c r="AH129" s="959"/>
      <c r="AI129" s="959"/>
      <c r="AJ129" s="960"/>
      <c r="AK129" s="961">
        <v>6851859</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1211654</v>
      </c>
      <c r="AB130" s="959"/>
      <c r="AC130" s="959"/>
      <c r="AD130" s="959"/>
      <c r="AE130" s="960"/>
      <c r="AF130" s="961">
        <v>1215059</v>
      </c>
      <c r="AG130" s="959"/>
      <c r="AH130" s="959"/>
      <c r="AI130" s="959"/>
      <c r="AJ130" s="960"/>
      <c r="AK130" s="961">
        <v>1270973</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5706179</v>
      </c>
      <c r="AB131" s="998"/>
      <c r="AC131" s="998"/>
      <c r="AD131" s="998"/>
      <c r="AE131" s="999"/>
      <c r="AF131" s="1000">
        <v>5765815</v>
      </c>
      <c r="AG131" s="998"/>
      <c r="AH131" s="998"/>
      <c r="AI131" s="998"/>
      <c r="AJ131" s="999"/>
      <c r="AK131" s="1000">
        <v>5580886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9.9837386800000001</v>
      </c>
      <c r="AB132" s="1104"/>
      <c r="AC132" s="1104"/>
      <c r="AD132" s="1104"/>
      <c r="AE132" s="1105"/>
      <c r="AF132" s="1106">
        <v>10.13875749</v>
      </c>
      <c r="AG132" s="1104"/>
      <c r="AH132" s="1104"/>
      <c r="AI132" s="1104"/>
      <c r="AJ132" s="1105"/>
      <c r="AK132" s="1106">
        <v>8.4646595540000007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10.5</v>
      </c>
      <c r="AB133" s="1111"/>
      <c r="AC133" s="1111"/>
      <c r="AD133" s="1111"/>
      <c r="AE133" s="1112"/>
      <c r="AF133" s="1110">
        <v>10.199999999999999</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7" t="s">
        <v>478</v>
      </c>
      <c r="L7" s="254"/>
      <c r="M7" s="255" t="s">
        <v>479</v>
      </c>
      <c r="N7" s="256"/>
    </row>
    <row r="8" spans="1:16" x14ac:dyDescent="0.15">
      <c r="A8" s="248"/>
      <c r="B8" s="244"/>
      <c r="C8" s="244"/>
      <c r="D8" s="244"/>
      <c r="E8" s="244"/>
      <c r="F8" s="244"/>
      <c r="G8" s="257"/>
      <c r="H8" s="258"/>
      <c r="I8" s="258"/>
      <c r="J8" s="259"/>
      <c r="K8" s="1118"/>
      <c r="L8" s="260" t="s">
        <v>480</v>
      </c>
      <c r="M8" s="261" t="s">
        <v>481</v>
      </c>
      <c r="N8" s="262" t="s">
        <v>482</v>
      </c>
    </row>
    <row r="9" spans="1:16" x14ac:dyDescent="0.15">
      <c r="A9" s="248"/>
      <c r="B9" s="244"/>
      <c r="C9" s="244"/>
      <c r="D9" s="244"/>
      <c r="E9" s="244"/>
      <c r="F9" s="244"/>
      <c r="G9" s="1119" t="s">
        <v>483</v>
      </c>
      <c r="H9" s="1120"/>
      <c r="I9" s="1120"/>
      <c r="J9" s="1121"/>
      <c r="K9" s="263">
        <v>1706705</v>
      </c>
      <c r="L9" s="264">
        <v>94236</v>
      </c>
      <c r="M9" s="265">
        <v>94266</v>
      </c>
      <c r="N9" s="266">
        <v>0</v>
      </c>
    </row>
    <row r="10" spans="1:16" x14ac:dyDescent="0.15">
      <c r="A10" s="248"/>
      <c r="B10" s="244"/>
      <c r="C10" s="244"/>
      <c r="D10" s="244"/>
      <c r="E10" s="244"/>
      <c r="F10" s="244"/>
      <c r="G10" s="1119" t="s">
        <v>484</v>
      </c>
      <c r="H10" s="1120"/>
      <c r="I10" s="1120"/>
      <c r="J10" s="1121"/>
      <c r="K10" s="267">
        <v>212430</v>
      </c>
      <c r="L10" s="268">
        <v>11729</v>
      </c>
      <c r="M10" s="269">
        <v>8527</v>
      </c>
      <c r="N10" s="270">
        <v>37.6</v>
      </c>
    </row>
    <row r="11" spans="1:16" ht="13.5" customHeight="1" x14ac:dyDescent="0.15">
      <c r="A11" s="248"/>
      <c r="B11" s="244"/>
      <c r="C11" s="244"/>
      <c r="D11" s="244"/>
      <c r="E11" s="244"/>
      <c r="F11" s="244"/>
      <c r="G11" s="1119" t="s">
        <v>485</v>
      </c>
      <c r="H11" s="1120"/>
      <c r="I11" s="1120"/>
      <c r="J11" s="1121"/>
      <c r="K11" s="267">
        <v>319857</v>
      </c>
      <c r="L11" s="268">
        <v>17661</v>
      </c>
      <c r="M11" s="269">
        <v>13078</v>
      </c>
      <c r="N11" s="270">
        <v>35</v>
      </c>
    </row>
    <row r="12" spans="1:16" ht="13.5" customHeight="1" x14ac:dyDescent="0.15">
      <c r="A12" s="248"/>
      <c r="B12" s="244"/>
      <c r="C12" s="244"/>
      <c r="D12" s="244"/>
      <c r="E12" s="244"/>
      <c r="F12" s="244"/>
      <c r="G12" s="1119" t="s">
        <v>486</v>
      </c>
      <c r="H12" s="1120"/>
      <c r="I12" s="1120"/>
      <c r="J12" s="1121"/>
      <c r="K12" s="267">
        <v>132035</v>
      </c>
      <c r="L12" s="268">
        <v>7290</v>
      </c>
      <c r="M12" s="269">
        <v>3154</v>
      </c>
      <c r="N12" s="270">
        <v>131.1</v>
      </c>
    </row>
    <row r="13" spans="1:16" ht="13.5" customHeight="1" x14ac:dyDescent="0.15">
      <c r="A13" s="248"/>
      <c r="B13" s="244"/>
      <c r="C13" s="244"/>
      <c r="D13" s="244"/>
      <c r="E13" s="244"/>
      <c r="F13" s="244"/>
      <c r="G13" s="1119" t="s">
        <v>487</v>
      </c>
      <c r="H13" s="1120"/>
      <c r="I13" s="1120"/>
      <c r="J13" s="1121"/>
      <c r="K13" s="267" t="s">
        <v>488</v>
      </c>
      <c r="L13" s="268" t="s">
        <v>488</v>
      </c>
      <c r="M13" s="269" t="s">
        <v>488</v>
      </c>
      <c r="N13" s="270" t="s">
        <v>488</v>
      </c>
    </row>
    <row r="14" spans="1:16" ht="13.5" customHeight="1" x14ac:dyDescent="0.15">
      <c r="A14" s="248"/>
      <c r="B14" s="244"/>
      <c r="C14" s="244"/>
      <c r="D14" s="244"/>
      <c r="E14" s="244"/>
      <c r="F14" s="244"/>
      <c r="G14" s="1119" t="s">
        <v>489</v>
      </c>
      <c r="H14" s="1120"/>
      <c r="I14" s="1120"/>
      <c r="J14" s="1121"/>
      <c r="K14" s="267">
        <v>43815</v>
      </c>
      <c r="L14" s="268">
        <v>2419</v>
      </c>
      <c r="M14" s="269">
        <v>6133</v>
      </c>
      <c r="N14" s="270">
        <v>-60.6</v>
      </c>
    </row>
    <row r="15" spans="1:16" ht="13.5" customHeight="1" x14ac:dyDescent="0.15">
      <c r="A15" s="248"/>
      <c r="B15" s="244"/>
      <c r="C15" s="244"/>
      <c r="D15" s="244"/>
      <c r="E15" s="244"/>
      <c r="F15" s="244"/>
      <c r="G15" s="1119" t="s">
        <v>490</v>
      </c>
      <c r="H15" s="1120"/>
      <c r="I15" s="1120"/>
      <c r="J15" s="1121"/>
      <c r="K15" s="267">
        <v>26084</v>
      </c>
      <c r="L15" s="268">
        <v>1440</v>
      </c>
      <c r="M15" s="269">
        <v>1874</v>
      </c>
      <c r="N15" s="270">
        <v>-23.2</v>
      </c>
    </row>
    <row r="16" spans="1:16" x14ac:dyDescent="0.15">
      <c r="A16" s="248"/>
      <c r="B16" s="244"/>
      <c r="C16" s="244"/>
      <c r="D16" s="244"/>
      <c r="E16" s="244"/>
      <c r="F16" s="244"/>
      <c r="G16" s="1122" t="s">
        <v>491</v>
      </c>
      <c r="H16" s="1123"/>
      <c r="I16" s="1123"/>
      <c r="J16" s="1124"/>
      <c r="K16" s="268">
        <v>-168547</v>
      </c>
      <c r="L16" s="268">
        <v>-9306</v>
      </c>
      <c r="M16" s="269">
        <v>-11170</v>
      </c>
      <c r="N16" s="270">
        <v>-16.7</v>
      </c>
    </row>
    <row r="17" spans="1:16" x14ac:dyDescent="0.15">
      <c r="A17" s="248"/>
      <c r="B17" s="244"/>
      <c r="C17" s="244"/>
      <c r="D17" s="244"/>
      <c r="E17" s="244"/>
      <c r="F17" s="244"/>
      <c r="G17" s="1122" t="s">
        <v>171</v>
      </c>
      <c r="H17" s="1123"/>
      <c r="I17" s="1123"/>
      <c r="J17" s="1124"/>
      <c r="K17" s="268">
        <v>2272379</v>
      </c>
      <c r="L17" s="268">
        <v>125470</v>
      </c>
      <c r="M17" s="269">
        <v>115862</v>
      </c>
      <c r="N17" s="270">
        <v>8.3000000000000007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4" t="s">
        <v>496</v>
      </c>
      <c r="H21" s="1115"/>
      <c r="I21" s="1115"/>
      <c r="J21" s="1116"/>
      <c r="K21" s="280">
        <v>10.55</v>
      </c>
      <c r="L21" s="281">
        <v>10.66</v>
      </c>
      <c r="M21" s="282">
        <v>-0.11</v>
      </c>
      <c r="N21" s="249"/>
      <c r="O21" s="283"/>
      <c r="P21" s="279"/>
    </row>
    <row r="22" spans="1:16" s="284" customFormat="1" x14ac:dyDescent="0.15">
      <c r="A22" s="279"/>
      <c r="B22" s="249"/>
      <c r="C22" s="249"/>
      <c r="D22" s="249"/>
      <c r="E22" s="249"/>
      <c r="F22" s="249"/>
      <c r="G22" s="1114" t="s">
        <v>497</v>
      </c>
      <c r="H22" s="1115"/>
      <c r="I22" s="1115"/>
      <c r="J22" s="1116"/>
      <c r="K22" s="285">
        <v>91.8</v>
      </c>
      <c r="L22" s="286">
        <v>94.9</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478</v>
      </c>
      <c r="L30" s="254"/>
      <c r="M30" s="255" t="s">
        <v>479</v>
      </c>
      <c r="N30" s="256"/>
    </row>
    <row r="31" spans="1:16" x14ac:dyDescent="0.15">
      <c r="A31" s="248"/>
      <c r="B31" s="244"/>
      <c r="C31" s="244"/>
      <c r="D31" s="244"/>
      <c r="E31" s="244"/>
      <c r="F31" s="244"/>
      <c r="G31" s="257"/>
      <c r="H31" s="258"/>
      <c r="I31" s="258"/>
      <c r="J31" s="259"/>
      <c r="K31" s="1118"/>
      <c r="L31" s="260" t="s">
        <v>480</v>
      </c>
      <c r="M31" s="261" t="s">
        <v>481</v>
      </c>
      <c r="N31" s="262" t="s">
        <v>482</v>
      </c>
    </row>
    <row r="32" spans="1:16" ht="27" customHeight="1" x14ac:dyDescent="0.15">
      <c r="A32" s="248"/>
      <c r="B32" s="244"/>
      <c r="C32" s="244"/>
      <c r="D32" s="244"/>
      <c r="E32" s="244"/>
      <c r="F32" s="244"/>
      <c r="G32" s="1130" t="s">
        <v>500</v>
      </c>
      <c r="H32" s="1131"/>
      <c r="I32" s="1131"/>
      <c r="J32" s="1132"/>
      <c r="K32" s="294">
        <v>1347683</v>
      </c>
      <c r="L32" s="294">
        <v>74412</v>
      </c>
      <c r="M32" s="295">
        <v>78552</v>
      </c>
      <c r="N32" s="296">
        <v>-5.3</v>
      </c>
    </row>
    <row r="33" spans="1:16" ht="13.5" customHeight="1" x14ac:dyDescent="0.15">
      <c r="A33" s="248"/>
      <c r="B33" s="244"/>
      <c r="C33" s="244"/>
      <c r="D33" s="244"/>
      <c r="E33" s="244"/>
      <c r="F33" s="244"/>
      <c r="G33" s="1130" t="s">
        <v>501</v>
      </c>
      <c r="H33" s="1131"/>
      <c r="I33" s="1131"/>
      <c r="J33" s="1132"/>
      <c r="K33" s="294" t="s">
        <v>488</v>
      </c>
      <c r="L33" s="294" t="s">
        <v>488</v>
      </c>
      <c r="M33" s="295" t="s">
        <v>488</v>
      </c>
      <c r="N33" s="296" t="s">
        <v>488</v>
      </c>
    </row>
    <row r="34" spans="1:16" ht="27" customHeight="1" x14ac:dyDescent="0.15">
      <c r="A34" s="248"/>
      <c r="B34" s="244"/>
      <c r="C34" s="244"/>
      <c r="D34" s="244"/>
      <c r="E34" s="244"/>
      <c r="F34" s="244"/>
      <c r="G34" s="1130" t="s">
        <v>502</v>
      </c>
      <c r="H34" s="1131"/>
      <c r="I34" s="1131"/>
      <c r="J34" s="1132"/>
      <c r="K34" s="294" t="s">
        <v>488</v>
      </c>
      <c r="L34" s="294" t="s">
        <v>488</v>
      </c>
      <c r="M34" s="295" t="s">
        <v>488</v>
      </c>
      <c r="N34" s="296" t="s">
        <v>488</v>
      </c>
    </row>
    <row r="35" spans="1:16" ht="27" customHeight="1" x14ac:dyDescent="0.15">
      <c r="A35" s="248"/>
      <c r="B35" s="244"/>
      <c r="C35" s="244"/>
      <c r="D35" s="244"/>
      <c r="E35" s="244"/>
      <c r="F35" s="244"/>
      <c r="G35" s="1130" t="s">
        <v>503</v>
      </c>
      <c r="H35" s="1131"/>
      <c r="I35" s="1131"/>
      <c r="J35" s="1132"/>
      <c r="K35" s="294">
        <v>452604</v>
      </c>
      <c r="L35" s="294">
        <v>24991</v>
      </c>
      <c r="M35" s="295">
        <v>22017</v>
      </c>
      <c r="N35" s="296">
        <v>13.5</v>
      </c>
    </row>
    <row r="36" spans="1:16" ht="27" customHeight="1" x14ac:dyDescent="0.15">
      <c r="A36" s="248"/>
      <c r="B36" s="244"/>
      <c r="C36" s="244"/>
      <c r="D36" s="244"/>
      <c r="E36" s="244"/>
      <c r="F36" s="244"/>
      <c r="G36" s="1130" t="s">
        <v>504</v>
      </c>
      <c r="H36" s="1131"/>
      <c r="I36" s="1131"/>
      <c r="J36" s="1132"/>
      <c r="K36" s="294">
        <v>12960</v>
      </c>
      <c r="L36" s="294">
        <v>716</v>
      </c>
      <c r="M36" s="295">
        <v>3514</v>
      </c>
      <c r="N36" s="296">
        <v>-79.599999999999994</v>
      </c>
    </row>
    <row r="37" spans="1:16" ht="13.5" customHeight="1" x14ac:dyDescent="0.15">
      <c r="A37" s="248"/>
      <c r="B37" s="244"/>
      <c r="C37" s="244"/>
      <c r="D37" s="244"/>
      <c r="E37" s="244"/>
      <c r="F37" s="244"/>
      <c r="G37" s="1130" t="s">
        <v>505</v>
      </c>
      <c r="H37" s="1131"/>
      <c r="I37" s="1131"/>
      <c r="J37" s="1132"/>
      <c r="K37" s="294">
        <v>2820</v>
      </c>
      <c r="L37" s="294">
        <v>156</v>
      </c>
      <c r="M37" s="295">
        <v>1221</v>
      </c>
      <c r="N37" s="296">
        <v>-87.2</v>
      </c>
    </row>
    <row r="38" spans="1:16" ht="27" customHeight="1" x14ac:dyDescent="0.15">
      <c r="A38" s="248"/>
      <c r="B38" s="244"/>
      <c r="C38" s="244"/>
      <c r="D38" s="244"/>
      <c r="E38" s="244"/>
      <c r="F38" s="244"/>
      <c r="G38" s="1133" t="s">
        <v>506</v>
      </c>
      <c r="H38" s="1134"/>
      <c r="I38" s="1134"/>
      <c r="J38" s="1135"/>
      <c r="K38" s="297" t="s">
        <v>488</v>
      </c>
      <c r="L38" s="297" t="s">
        <v>488</v>
      </c>
      <c r="M38" s="298">
        <v>4</v>
      </c>
      <c r="N38" s="299" t="s">
        <v>488</v>
      </c>
      <c r="O38" s="293"/>
    </row>
    <row r="39" spans="1:16" x14ac:dyDescent="0.15">
      <c r="A39" s="248"/>
      <c r="B39" s="244"/>
      <c r="C39" s="244"/>
      <c r="D39" s="244"/>
      <c r="E39" s="244"/>
      <c r="F39" s="244"/>
      <c r="G39" s="1133" t="s">
        <v>507</v>
      </c>
      <c r="H39" s="1134"/>
      <c r="I39" s="1134"/>
      <c r="J39" s="1135"/>
      <c r="K39" s="300">
        <v>-72691</v>
      </c>
      <c r="L39" s="300">
        <v>-4014</v>
      </c>
      <c r="M39" s="301">
        <v>-3264</v>
      </c>
      <c r="N39" s="302">
        <v>23</v>
      </c>
      <c r="O39" s="293"/>
    </row>
    <row r="40" spans="1:16" ht="27" customHeight="1" x14ac:dyDescent="0.15">
      <c r="A40" s="248"/>
      <c r="B40" s="244"/>
      <c r="C40" s="244"/>
      <c r="D40" s="244"/>
      <c r="E40" s="244"/>
      <c r="F40" s="244"/>
      <c r="G40" s="1130" t="s">
        <v>508</v>
      </c>
      <c r="H40" s="1131"/>
      <c r="I40" s="1131"/>
      <c r="J40" s="1132"/>
      <c r="K40" s="300">
        <v>-1270973</v>
      </c>
      <c r="L40" s="300">
        <v>-70177</v>
      </c>
      <c r="M40" s="301">
        <v>-69251</v>
      </c>
      <c r="N40" s="302">
        <v>1.3</v>
      </c>
      <c r="O40" s="293"/>
    </row>
    <row r="41" spans="1:16" x14ac:dyDescent="0.15">
      <c r="A41" s="248"/>
      <c r="B41" s="244"/>
      <c r="C41" s="244"/>
      <c r="D41" s="244"/>
      <c r="E41" s="244"/>
      <c r="F41" s="244"/>
      <c r="G41" s="1136" t="s">
        <v>281</v>
      </c>
      <c r="H41" s="1137"/>
      <c r="I41" s="1137"/>
      <c r="J41" s="1138"/>
      <c r="K41" s="294">
        <v>472403</v>
      </c>
      <c r="L41" s="300">
        <v>26084</v>
      </c>
      <c r="M41" s="301">
        <v>32793</v>
      </c>
      <c r="N41" s="302">
        <v>-20.5</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478</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2330326</v>
      </c>
      <c r="J51" s="320">
        <v>121441</v>
      </c>
      <c r="K51" s="321">
        <v>10.4</v>
      </c>
      <c r="L51" s="322">
        <v>106194</v>
      </c>
      <c r="M51" s="323">
        <v>3.7</v>
      </c>
      <c r="N51" s="324">
        <v>6.7</v>
      </c>
    </row>
    <row r="52" spans="1:14" x14ac:dyDescent="0.15">
      <c r="A52" s="248"/>
      <c r="B52" s="244"/>
      <c r="C52" s="244"/>
      <c r="D52" s="244"/>
      <c r="E52" s="244"/>
      <c r="F52" s="244"/>
      <c r="G52" s="325"/>
      <c r="H52" s="326" t="s">
        <v>519</v>
      </c>
      <c r="I52" s="327">
        <v>974219</v>
      </c>
      <c r="J52" s="328">
        <v>50770</v>
      </c>
      <c r="K52" s="329">
        <v>9.5</v>
      </c>
      <c r="L52" s="330">
        <v>51075</v>
      </c>
      <c r="M52" s="331">
        <v>-13.1</v>
      </c>
      <c r="N52" s="332">
        <v>22.6</v>
      </c>
    </row>
    <row r="53" spans="1:14" x14ac:dyDescent="0.15">
      <c r="A53" s="248"/>
      <c r="B53" s="244"/>
      <c r="C53" s="244"/>
      <c r="D53" s="244"/>
      <c r="E53" s="244"/>
      <c r="F53" s="244"/>
      <c r="G53" s="310" t="s">
        <v>520</v>
      </c>
      <c r="H53" s="311"/>
      <c r="I53" s="319">
        <v>3389265</v>
      </c>
      <c r="J53" s="320">
        <v>179288</v>
      </c>
      <c r="K53" s="321">
        <v>47.6</v>
      </c>
      <c r="L53" s="322">
        <v>90833</v>
      </c>
      <c r="M53" s="323">
        <v>-14.5</v>
      </c>
      <c r="N53" s="324">
        <v>62.1</v>
      </c>
    </row>
    <row r="54" spans="1:14" x14ac:dyDescent="0.15">
      <c r="A54" s="248"/>
      <c r="B54" s="244"/>
      <c r="C54" s="244"/>
      <c r="D54" s="244"/>
      <c r="E54" s="244"/>
      <c r="F54" s="244"/>
      <c r="G54" s="325"/>
      <c r="H54" s="326" t="s">
        <v>519</v>
      </c>
      <c r="I54" s="327">
        <v>749351</v>
      </c>
      <c r="J54" s="328">
        <v>39640</v>
      </c>
      <c r="K54" s="329">
        <v>-21.9</v>
      </c>
      <c r="L54" s="330">
        <v>47037</v>
      </c>
      <c r="M54" s="331">
        <v>-7.9</v>
      </c>
      <c r="N54" s="332">
        <v>-14</v>
      </c>
    </row>
    <row r="55" spans="1:14" x14ac:dyDescent="0.15">
      <c r="A55" s="248"/>
      <c r="B55" s="244"/>
      <c r="C55" s="244"/>
      <c r="D55" s="244"/>
      <c r="E55" s="244"/>
      <c r="F55" s="244"/>
      <c r="G55" s="310" t="s">
        <v>521</v>
      </c>
      <c r="H55" s="311"/>
      <c r="I55" s="319">
        <v>2748227</v>
      </c>
      <c r="J55" s="320">
        <v>147058</v>
      </c>
      <c r="K55" s="321">
        <v>-18</v>
      </c>
      <c r="L55" s="322">
        <v>79181</v>
      </c>
      <c r="M55" s="323">
        <v>-12.8</v>
      </c>
      <c r="N55" s="324">
        <v>-5.2</v>
      </c>
    </row>
    <row r="56" spans="1:14" x14ac:dyDescent="0.15">
      <c r="A56" s="248"/>
      <c r="B56" s="244"/>
      <c r="C56" s="244"/>
      <c r="D56" s="244"/>
      <c r="E56" s="244"/>
      <c r="F56" s="244"/>
      <c r="G56" s="325"/>
      <c r="H56" s="326" t="s">
        <v>519</v>
      </c>
      <c r="I56" s="327">
        <v>1078796</v>
      </c>
      <c r="J56" s="328">
        <v>57727</v>
      </c>
      <c r="K56" s="329">
        <v>45.6</v>
      </c>
      <c r="L56" s="330">
        <v>40448</v>
      </c>
      <c r="M56" s="331">
        <v>-14</v>
      </c>
      <c r="N56" s="332">
        <v>59.6</v>
      </c>
    </row>
    <row r="57" spans="1:14" x14ac:dyDescent="0.15">
      <c r="A57" s="248"/>
      <c r="B57" s="244"/>
      <c r="C57" s="244"/>
      <c r="D57" s="244"/>
      <c r="E57" s="244"/>
      <c r="F57" s="244"/>
      <c r="G57" s="310" t="s">
        <v>522</v>
      </c>
      <c r="H57" s="311"/>
      <c r="I57" s="319">
        <v>4602430</v>
      </c>
      <c r="J57" s="320">
        <v>248982</v>
      </c>
      <c r="K57" s="321">
        <v>69.3</v>
      </c>
      <c r="L57" s="322">
        <v>118124</v>
      </c>
      <c r="M57" s="323">
        <v>49.2</v>
      </c>
      <c r="N57" s="324">
        <v>20.100000000000001</v>
      </c>
    </row>
    <row r="58" spans="1:14" x14ac:dyDescent="0.15">
      <c r="A58" s="248"/>
      <c r="B58" s="244"/>
      <c r="C58" s="244"/>
      <c r="D58" s="244"/>
      <c r="E58" s="244"/>
      <c r="F58" s="244"/>
      <c r="G58" s="325"/>
      <c r="H58" s="326" t="s">
        <v>519</v>
      </c>
      <c r="I58" s="327">
        <v>1442821</v>
      </c>
      <c r="J58" s="328">
        <v>78054</v>
      </c>
      <c r="K58" s="329">
        <v>35.200000000000003</v>
      </c>
      <c r="L58" s="330">
        <v>54614</v>
      </c>
      <c r="M58" s="331">
        <v>35</v>
      </c>
      <c r="N58" s="332">
        <v>0.2</v>
      </c>
    </row>
    <row r="59" spans="1:14" x14ac:dyDescent="0.15">
      <c r="A59" s="248"/>
      <c r="B59" s="244"/>
      <c r="C59" s="244"/>
      <c r="D59" s="244"/>
      <c r="E59" s="244"/>
      <c r="F59" s="244"/>
      <c r="G59" s="310" t="s">
        <v>523</v>
      </c>
      <c r="H59" s="311"/>
      <c r="I59" s="319">
        <v>4326373</v>
      </c>
      <c r="J59" s="320">
        <v>238881</v>
      </c>
      <c r="K59" s="321">
        <v>-4.0999999999999996</v>
      </c>
      <c r="L59" s="322">
        <v>101693</v>
      </c>
      <c r="M59" s="323">
        <v>-13.9</v>
      </c>
      <c r="N59" s="324">
        <v>9.8000000000000007</v>
      </c>
    </row>
    <row r="60" spans="1:14" x14ac:dyDescent="0.15">
      <c r="A60" s="248"/>
      <c r="B60" s="244"/>
      <c r="C60" s="244"/>
      <c r="D60" s="244"/>
      <c r="E60" s="244"/>
      <c r="F60" s="244"/>
      <c r="G60" s="325"/>
      <c r="H60" s="326" t="s">
        <v>519</v>
      </c>
      <c r="I60" s="333">
        <v>960453</v>
      </c>
      <c r="J60" s="328">
        <v>53031</v>
      </c>
      <c r="K60" s="329">
        <v>-32.1</v>
      </c>
      <c r="L60" s="330">
        <v>51066</v>
      </c>
      <c r="M60" s="331">
        <v>-6.5</v>
      </c>
      <c r="N60" s="332">
        <v>-25.6</v>
      </c>
    </row>
    <row r="61" spans="1:14" x14ac:dyDescent="0.15">
      <c r="A61" s="248"/>
      <c r="B61" s="244"/>
      <c r="C61" s="244"/>
      <c r="D61" s="244"/>
      <c r="E61" s="244"/>
      <c r="F61" s="244"/>
      <c r="G61" s="310" t="s">
        <v>524</v>
      </c>
      <c r="H61" s="334"/>
      <c r="I61" s="335">
        <v>3479324</v>
      </c>
      <c r="J61" s="336">
        <v>187130</v>
      </c>
      <c r="K61" s="337">
        <v>21</v>
      </c>
      <c r="L61" s="338">
        <v>99205</v>
      </c>
      <c r="M61" s="339">
        <v>2.2999999999999998</v>
      </c>
      <c r="N61" s="324">
        <v>18.7</v>
      </c>
    </row>
    <row r="62" spans="1:14" x14ac:dyDescent="0.15">
      <c r="A62" s="248"/>
      <c r="B62" s="244"/>
      <c r="C62" s="244"/>
      <c r="D62" s="244"/>
      <c r="E62" s="244"/>
      <c r="F62" s="244"/>
      <c r="G62" s="325"/>
      <c r="H62" s="326" t="s">
        <v>519</v>
      </c>
      <c r="I62" s="327">
        <v>1041128</v>
      </c>
      <c r="J62" s="328">
        <v>55844</v>
      </c>
      <c r="K62" s="329">
        <v>7.3</v>
      </c>
      <c r="L62" s="330">
        <v>48848</v>
      </c>
      <c r="M62" s="331">
        <v>-1.3</v>
      </c>
      <c r="N62" s="332">
        <v>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15.15</v>
      </c>
      <c r="G47" s="12">
        <v>17.5</v>
      </c>
      <c r="H47" s="12">
        <v>22.66</v>
      </c>
      <c r="I47" s="12">
        <v>22.55</v>
      </c>
      <c r="J47" s="13">
        <v>26.67</v>
      </c>
    </row>
    <row r="48" spans="2:10" ht="57.75" customHeight="1" x14ac:dyDescent="0.15">
      <c r="B48" s="14"/>
      <c r="C48" s="1141" t="s">
        <v>4</v>
      </c>
      <c r="D48" s="1141"/>
      <c r="E48" s="1142"/>
      <c r="F48" s="15">
        <v>4.75</v>
      </c>
      <c r="G48" s="16">
        <v>8.3000000000000007</v>
      </c>
      <c r="H48" s="16">
        <v>6.82</v>
      </c>
      <c r="I48" s="16">
        <v>6.47</v>
      </c>
      <c r="J48" s="17">
        <v>7.37</v>
      </c>
    </row>
    <row r="49" spans="2:10" ht="57.75" customHeight="1" thickBot="1" x14ac:dyDescent="0.2">
      <c r="B49" s="18"/>
      <c r="C49" s="1143" t="s">
        <v>5</v>
      </c>
      <c r="D49" s="1143"/>
      <c r="E49" s="1144"/>
      <c r="F49" s="19">
        <v>6.81</v>
      </c>
      <c r="G49" s="20">
        <v>5.24</v>
      </c>
      <c r="H49" s="20">
        <v>3.72</v>
      </c>
      <c r="I49" s="20" t="s">
        <v>531</v>
      </c>
      <c r="J49" s="21">
        <v>4.4800000000000004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532</v>
      </c>
      <c r="D34" s="1151"/>
      <c r="E34" s="1152"/>
      <c r="F34" s="32">
        <v>9.91</v>
      </c>
      <c r="G34" s="33">
        <v>11.74</v>
      </c>
      <c r="H34" s="33">
        <v>13.13</v>
      </c>
      <c r="I34" s="33">
        <v>14.15</v>
      </c>
      <c r="J34" s="34">
        <v>17.46</v>
      </c>
      <c r="K34" s="22"/>
      <c r="L34" s="22"/>
      <c r="M34" s="22"/>
      <c r="N34" s="22"/>
      <c r="O34" s="22"/>
      <c r="P34" s="22"/>
    </row>
    <row r="35" spans="1:16" ht="39" customHeight="1" x14ac:dyDescent="0.15">
      <c r="A35" s="22"/>
      <c r="B35" s="35"/>
      <c r="C35" s="1145" t="s">
        <v>533</v>
      </c>
      <c r="D35" s="1146"/>
      <c r="E35" s="1147"/>
      <c r="F35" s="36">
        <v>5.77</v>
      </c>
      <c r="G35" s="37">
        <v>6.88</v>
      </c>
      <c r="H35" s="37">
        <v>7.49</v>
      </c>
      <c r="I35" s="37">
        <v>8.32</v>
      </c>
      <c r="J35" s="38">
        <v>9.1999999999999993</v>
      </c>
      <c r="K35" s="22"/>
      <c r="L35" s="22"/>
      <c r="M35" s="22"/>
      <c r="N35" s="22"/>
      <c r="O35" s="22"/>
      <c r="P35" s="22"/>
    </row>
    <row r="36" spans="1:16" ht="39" customHeight="1" x14ac:dyDescent="0.15">
      <c r="A36" s="22"/>
      <c r="B36" s="35"/>
      <c r="C36" s="1145" t="s">
        <v>534</v>
      </c>
      <c r="D36" s="1146"/>
      <c r="E36" s="1147"/>
      <c r="F36" s="36">
        <v>4.75</v>
      </c>
      <c r="G36" s="37">
        <v>8.2899999999999991</v>
      </c>
      <c r="H36" s="37">
        <v>6.82</v>
      </c>
      <c r="I36" s="37">
        <v>6.46</v>
      </c>
      <c r="J36" s="38">
        <v>7.36</v>
      </c>
      <c r="K36" s="22"/>
      <c r="L36" s="22"/>
      <c r="M36" s="22"/>
      <c r="N36" s="22"/>
      <c r="O36" s="22"/>
      <c r="P36" s="22"/>
    </row>
    <row r="37" spans="1:16" ht="39" customHeight="1" x14ac:dyDescent="0.15">
      <c r="A37" s="22"/>
      <c r="B37" s="35"/>
      <c r="C37" s="1145" t="s">
        <v>535</v>
      </c>
      <c r="D37" s="1146"/>
      <c r="E37" s="1147"/>
      <c r="F37" s="36">
        <v>2.33</v>
      </c>
      <c r="G37" s="37">
        <v>1.42</v>
      </c>
      <c r="H37" s="37">
        <v>1.58</v>
      </c>
      <c r="I37" s="37">
        <v>1.54</v>
      </c>
      <c r="J37" s="38">
        <v>0.64</v>
      </c>
      <c r="K37" s="22"/>
      <c r="L37" s="22"/>
      <c r="M37" s="22"/>
      <c r="N37" s="22"/>
      <c r="O37" s="22"/>
      <c r="P37" s="22"/>
    </row>
    <row r="38" spans="1:16" ht="39" customHeight="1" x14ac:dyDescent="0.15">
      <c r="A38" s="22"/>
      <c r="B38" s="35"/>
      <c r="C38" s="1145" t="s">
        <v>536</v>
      </c>
      <c r="D38" s="1146"/>
      <c r="E38" s="1147"/>
      <c r="F38" s="36">
        <v>0.2</v>
      </c>
      <c r="G38" s="37">
        <v>0.44</v>
      </c>
      <c r="H38" s="37">
        <v>0.35</v>
      </c>
      <c r="I38" s="37">
        <v>0.28999999999999998</v>
      </c>
      <c r="J38" s="38">
        <v>0.49</v>
      </c>
      <c r="K38" s="22"/>
      <c r="L38" s="22"/>
      <c r="M38" s="22"/>
      <c r="N38" s="22"/>
      <c r="O38" s="22"/>
      <c r="P38" s="22"/>
    </row>
    <row r="39" spans="1:16" ht="39" customHeight="1" x14ac:dyDescent="0.15">
      <c r="A39" s="22"/>
      <c r="B39" s="35"/>
      <c r="C39" s="1145" t="s">
        <v>537</v>
      </c>
      <c r="D39" s="1146"/>
      <c r="E39" s="1147"/>
      <c r="F39" s="36">
        <v>0.04</v>
      </c>
      <c r="G39" s="37">
        <v>0.08</v>
      </c>
      <c r="H39" s="37">
        <v>7.0000000000000007E-2</v>
      </c>
      <c r="I39" s="37">
        <v>0.11</v>
      </c>
      <c r="J39" s="38">
        <v>0.1</v>
      </c>
      <c r="K39" s="22"/>
      <c r="L39" s="22"/>
      <c r="M39" s="22"/>
      <c r="N39" s="22"/>
      <c r="O39" s="22"/>
      <c r="P39" s="22"/>
    </row>
    <row r="40" spans="1:16" ht="39" customHeight="1" x14ac:dyDescent="0.15">
      <c r="A40" s="22"/>
      <c r="B40" s="35"/>
      <c r="C40" s="1145" t="s">
        <v>538</v>
      </c>
      <c r="D40" s="1146"/>
      <c r="E40" s="1147"/>
      <c r="F40" s="36">
        <v>0.09</v>
      </c>
      <c r="G40" s="37">
        <v>0.11</v>
      </c>
      <c r="H40" s="37">
        <v>7.0000000000000007E-2</v>
      </c>
      <c r="I40" s="37">
        <v>0.17</v>
      </c>
      <c r="J40" s="38">
        <v>0.09</v>
      </c>
      <c r="K40" s="22"/>
      <c r="L40" s="22"/>
      <c r="M40" s="22"/>
      <c r="N40" s="22"/>
      <c r="O40" s="22"/>
      <c r="P40" s="22"/>
    </row>
    <row r="41" spans="1:16" ht="39" customHeight="1" x14ac:dyDescent="0.15">
      <c r="A41" s="22"/>
      <c r="B41" s="35"/>
      <c r="C41" s="1145" t="s">
        <v>539</v>
      </c>
      <c r="D41" s="1146"/>
      <c r="E41" s="1147"/>
      <c r="F41" s="36">
        <v>0.04</v>
      </c>
      <c r="G41" s="37">
        <v>0.03</v>
      </c>
      <c r="H41" s="37">
        <v>7.0000000000000007E-2</v>
      </c>
      <c r="I41" s="37">
        <v>7.0000000000000007E-2</v>
      </c>
      <c r="J41" s="38">
        <v>7.0000000000000007E-2</v>
      </c>
      <c r="K41" s="22"/>
      <c r="L41" s="22"/>
      <c r="M41" s="22"/>
      <c r="N41" s="22"/>
      <c r="O41" s="22"/>
      <c r="P41" s="22"/>
    </row>
    <row r="42" spans="1:16" ht="39" customHeight="1" x14ac:dyDescent="0.15">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541</v>
      </c>
      <c r="D43" s="1149"/>
      <c r="E43" s="1150"/>
      <c r="F43" s="41">
        <v>0.06</v>
      </c>
      <c r="G43" s="42">
        <v>0.11</v>
      </c>
      <c r="H43" s="42">
        <v>0.05</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1320</v>
      </c>
      <c r="L45" s="60">
        <v>1309</v>
      </c>
      <c r="M45" s="60">
        <v>1356</v>
      </c>
      <c r="N45" s="60">
        <v>1359</v>
      </c>
      <c r="O45" s="61">
        <v>1348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507</v>
      </c>
      <c r="L48" s="64">
        <v>473</v>
      </c>
      <c r="M48" s="64">
        <v>442</v>
      </c>
      <c r="N48" s="64">
        <v>462</v>
      </c>
      <c r="O48" s="65">
        <v>453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v>
      </c>
      <c r="L49" s="64">
        <v>13</v>
      </c>
      <c r="M49" s="64">
        <v>13</v>
      </c>
      <c r="N49" s="64">
        <v>13</v>
      </c>
      <c r="O49" s="65">
        <v>13</v>
      </c>
      <c r="P49" s="48"/>
      <c r="Q49" s="48"/>
      <c r="R49" s="48"/>
      <c r="S49" s="48"/>
      <c r="T49" s="48"/>
      <c r="U49" s="48"/>
    </row>
    <row r="50" spans="1:21" ht="30.75" customHeight="1" x14ac:dyDescent="0.15">
      <c r="A50" s="48"/>
      <c r="B50" s="1163"/>
      <c r="C50" s="1164"/>
      <c r="D50" s="62"/>
      <c r="E50" s="1155" t="s">
        <v>17</v>
      </c>
      <c r="F50" s="1155"/>
      <c r="G50" s="1155"/>
      <c r="H50" s="1155"/>
      <c r="I50" s="1155"/>
      <c r="J50" s="1156"/>
      <c r="K50" s="63">
        <v>3</v>
      </c>
      <c r="L50" s="64">
        <v>3</v>
      </c>
      <c r="M50" s="64">
        <v>3</v>
      </c>
      <c r="N50" s="64">
        <v>3</v>
      </c>
      <c r="O50" s="65">
        <v>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1196</v>
      </c>
      <c r="L52" s="64">
        <v>1179</v>
      </c>
      <c r="M52" s="64">
        <v>1244</v>
      </c>
      <c r="N52" s="64">
        <v>1252</v>
      </c>
      <c r="O52" s="65">
        <v>1343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647</v>
      </c>
      <c r="L53" s="69">
        <v>619</v>
      </c>
      <c r="M53" s="69">
        <v>570</v>
      </c>
      <c r="N53" s="69">
        <v>585</v>
      </c>
      <c r="O53" s="70">
        <v>474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2016-04-21T23:44:57Z</cp:lastPrinted>
  <dcterms:created xsi:type="dcterms:W3CDTF">2016-02-15T00:36:40Z</dcterms:created>
  <dcterms:modified xsi:type="dcterms:W3CDTF">2016-04-21T23:51:18Z</dcterms:modified>
  <cp:category/>
</cp:coreProperties>
</file>